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按科目排名排名 (3)" sheetId="1" r:id="rId1"/>
  </sheets>
  <definedNames>
    <definedName name="_xlnm._FilterDatabase" localSheetId="0" hidden="1">'按科目排名排名 (3)'!$A$2:$E$298</definedName>
  </definedNames>
  <calcPr fullCalcOnLoad="1"/>
</workbook>
</file>

<file path=xl/sharedStrings.xml><?xml version="1.0" encoding="utf-8"?>
<sst xmlns="http://schemas.openxmlformats.org/spreadsheetml/2006/main" count="598" uniqueCount="321">
  <si>
    <t>2021年保亭县教师及医务人员入围面试资格复审人员名单</t>
  </si>
  <si>
    <t>序号</t>
  </si>
  <si>
    <t>姓名</t>
  </si>
  <si>
    <t>准考证号</t>
  </si>
  <si>
    <t>报考岗位</t>
  </si>
  <si>
    <t>笔试成绩</t>
  </si>
  <si>
    <t>谢博</t>
  </si>
  <si>
    <t>0301-学前教育（全国）(幼儿园)</t>
  </si>
  <si>
    <t>段舒婷</t>
  </si>
  <si>
    <t>胡秦</t>
  </si>
  <si>
    <t>陈茵</t>
  </si>
  <si>
    <t>邱玉波</t>
  </si>
  <si>
    <t>王晶</t>
  </si>
  <si>
    <t>吴丽娟</t>
  </si>
  <si>
    <t>尤少嘉</t>
  </si>
  <si>
    <t>张凯丽</t>
  </si>
  <si>
    <t>林初芬</t>
  </si>
  <si>
    <t>王玉虹</t>
  </si>
  <si>
    <t>潘佳佳</t>
  </si>
  <si>
    <t>王微</t>
  </si>
  <si>
    <t>李婧丰</t>
  </si>
  <si>
    <t>余家莹</t>
  </si>
  <si>
    <t>吴益转</t>
  </si>
  <si>
    <t>朱萍</t>
  </si>
  <si>
    <t>王意然</t>
  </si>
  <si>
    <t>袁昌延</t>
  </si>
  <si>
    <t>麦祖妃</t>
  </si>
  <si>
    <t>邓颖菲</t>
  </si>
  <si>
    <t>0302-学前教育（海南）(幼儿园)</t>
  </si>
  <si>
    <t>符立煌</t>
  </si>
  <si>
    <t>胡小妹</t>
  </si>
  <si>
    <t>洪秀玉</t>
  </si>
  <si>
    <t>胡珠燕</t>
  </si>
  <si>
    <t>黄雅梦</t>
  </si>
  <si>
    <t>黄雅莹</t>
  </si>
  <si>
    <t>陈梦雅</t>
  </si>
  <si>
    <t>黄翠美</t>
  </si>
  <si>
    <t>郑庆美</t>
  </si>
  <si>
    <t>关惠琼</t>
  </si>
  <si>
    <t>杨一婷</t>
  </si>
  <si>
    <t>唐香</t>
  </si>
  <si>
    <t>何慧婷</t>
  </si>
  <si>
    <t>黄海强</t>
  </si>
  <si>
    <t>侯圆圆</t>
  </si>
  <si>
    <t>谢幼萍</t>
  </si>
  <si>
    <t>苏梦琪</t>
  </si>
  <si>
    <t>邓欢婷</t>
  </si>
  <si>
    <t>黄海霞</t>
  </si>
  <si>
    <t>陈婧</t>
  </si>
  <si>
    <t>张彩琴</t>
  </si>
  <si>
    <t>0201-小学语文教师（全国）(小学)</t>
  </si>
  <si>
    <t>王鸿</t>
  </si>
  <si>
    <t>陈五站</t>
  </si>
  <si>
    <t>田卫平</t>
  </si>
  <si>
    <t>陈灵妹</t>
  </si>
  <si>
    <t>符开霞</t>
  </si>
  <si>
    <t>符绿梅</t>
  </si>
  <si>
    <t>王清晴</t>
  </si>
  <si>
    <t>韩懿</t>
  </si>
  <si>
    <t>吴雪梅</t>
  </si>
  <si>
    <t>刘珍玲</t>
  </si>
  <si>
    <t>林杨</t>
  </si>
  <si>
    <t>王琼变</t>
  </si>
  <si>
    <t>王豪杰</t>
  </si>
  <si>
    <t>黎金丽</t>
  </si>
  <si>
    <t>石小康</t>
  </si>
  <si>
    <t>0202-小学语文教师（海南）(小学)</t>
  </si>
  <si>
    <t>陈琪</t>
  </si>
  <si>
    <t>刘静</t>
  </si>
  <si>
    <t>盘腾斌</t>
  </si>
  <si>
    <t>王秋雨</t>
  </si>
  <si>
    <t>吕续梅</t>
  </si>
  <si>
    <t>符乃仁</t>
  </si>
  <si>
    <t>王艺杰</t>
  </si>
  <si>
    <t>黄清雨</t>
  </si>
  <si>
    <t>盘丽君</t>
  </si>
  <si>
    <t>周孝萍</t>
  </si>
  <si>
    <t>陈红如</t>
  </si>
  <si>
    <t>武彩</t>
  </si>
  <si>
    <t>0209-小学美术教师(小学)</t>
  </si>
  <si>
    <t>祁棋</t>
  </si>
  <si>
    <t>黄淑贞</t>
  </si>
  <si>
    <t>石月珊</t>
  </si>
  <si>
    <t>姬伦伦</t>
  </si>
  <si>
    <t>李嘉玲</t>
  </si>
  <si>
    <t>卢佳宁</t>
  </si>
  <si>
    <t>陶力源</t>
  </si>
  <si>
    <t>杨臻</t>
  </si>
  <si>
    <t>张洁</t>
  </si>
  <si>
    <t>王成</t>
  </si>
  <si>
    <t>杨莉洁</t>
  </si>
  <si>
    <t>黄杰</t>
  </si>
  <si>
    <t>罗慧</t>
  </si>
  <si>
    <t>张凤</t>
  </si>
  <si>
    <t>李传成</t>
  </si>
  <si>
    <t>杨旭</t>
  </si>
  <si>
    <t>王程</t>
  </si>
  <si>
    <t>刘玲玲</t>
  </si>
  <si>
    <t>0203-小学数学教师（全国）(小学)</t>
  </si>
  <si>
    <t>薛和玉</t>
  </si>
  <si>
    <t>文秋茹</t>
  </si>
  <si>
    <t>顾珈</t>
  </si>
  <si>
    <t>王小云</t>
  </si>
  <si>
    <t>刘亚强</t>
  </si>
  <si>
    <t>吴培君</t>
  </si>
  <si>
    <t>冯红娜</t>
  </si>
  <si>
    <t>李敏</t>
  </si>
  <si>
    <t>黄艳艳</t>
  </si>
  <si>
    <t>黄丽燕</t>
  </si>
  <si>
    <t>郭坤女</t>
  </si>
  <si>
    <t>邢维思</t>
  </si>
  <si>
    <t>赵香翠</t>
  </si>
  <si>
    <t>王晓颖</t>
  </si>
  <si>
    <t>吴啟军</t>
  </si>
  <si>
    <t>0204-小学数学教师（海南）(小学)</t>
  </si>
  <si>
    <t>黄燕玲</t>
  </si>
  <si>
    <t>曹莉</t>
  </si>
  <si>
    <t>黄柳叶</t>
  </si>
  <si>
    <t>邓少平</t>
  </si>
  <si>
    <t>崔优雅</t>
  </si>
  <si>
    <t>黄姗姗</t>
  </si>
  <si>
    <t>邢莉莉</t>
  </si>
  <si>
    <t>0106-高中历史教师(高中)</t>
  </si>
  <si>
    <t>王才莲</t>
  </si>
  <si>
    <t>杜丹丹</t>
  </si>
  <si>
    <t>羊惠俊</t>
  </si>
  <si>
    <t>叶映枚</t>
  </si>
  <si>
    <t>陈惠娟</t>
  </si>
  <si>
    <t>李可心</t>
  </si>
  <si>
    <t>0205-小学英语教师（全国）(小学)</t>
  </si>
  <si>
    <t>陈颖</t>
  </si>
  <si>
    <t>韦力</t>
  </si>
  <si>
    <t>陈小慧</t>
  </si>
  <si>
    <t>林芳妃</t>
  </si>
  <si>
    <t>冯丽朱</t>
  </si>
  <si>
    <t>李娜</t>
  </si>
  <si>
    <t>蔡容</t>
  </si>
  <si>
    <t>姜叶</t>
  </si>
  <si>
    <t>刘新宇</t>
  </si>
  <si>
    <t>苏云珍</t>
  </si>
  <si>
    <t>蔡金桂</t>
  </si>
  <si>
    <t>曾飞劲</t>
  </si>
  <si>
    <t>黄彩英</t>
  </si>
  <si>
    <t>李小珍</t>
  </si>
  <si>
    <t>董钰洁</t>
  </si>
  <si>
    <t>0206-小学英语教师（海南）(小学)</t>
  </si>
  <si>
    <t>卢裕月</t>
  </si>
  <si>
    <t>王梦婕</t>
  </si>
  <si>
    <t>邓桂梅</t>
  </si>
  <si>
    <t>沈彩梦</t>
  </si>
  <si>
    <t>黎亚霞</t>
  </si>
  <si>
    <t>龙瑜</t>
  </si>
  <si>
    <t>周丹丹</t>
  </si>
  <si>
    <t>刘勃</t>
  </si>
  <si>
    <t>0102-高中数学教师(高中)</t>
  </si>
  <si>
    <t>黄肖可</t>
  </si>
  <si>
    <t>文秋彦</t>
  </si>
  <si>
    <t>0105-高中生物教师(高中)</t>
  </si>
  <si>
    <t>王东露</t>
  </si>
  <si>
    <t>黎日燕</t>
  </si>
  <si>
    <t>陈天丹</t>
  </si>
  <si>
    <t>0104-高中体育教师(高中)</t>
  </si>
  <si>
    <t>周冬潮</t>
  </si>
  <si>
    <t>张天庆</t>
  </si>
  <si>
    <t>谭程锴</t>
  </si>
  <si>
    <t>0303-医务人员(幼儿园)</t>
  </si>
  <si>
    <t>吴谊</t>
  </si>
  <si>
    <t>高朝群</t>
  </si>
  <si>
    <t>谢浩玲</t>
  </si>
  <si>
    <t>0101-高中政治教师(高中)</t>
  </si>
  <si>
    <t>甘金婷</t>
  </si>
  <si>
    <t>梁雨君</t>
  </si>
  <si>
    <t>吉妹</t>
  </si>
  <si>
    <t>黄蕾</t>
  </si>
  <si>
    <t>曾来南</t>
  </si>
  <si>
    <t>曾小妮</t>
  </si>
  <si>
    <t>0107-高中地理教师(高中)</t>
  </si>
  <si>
    <t>庄丽株</t>
  </si>
  <si>
    <t>林觉聘</t>
  </si>
  <si>
    <t>郭教薇</t>
  </si>
  <si>
    <t>林烨</t>
  </si>
  <si>
    <t>文隋江</t>
  </si>
  <si>
    <t>杨玉秀</t>
  </si>
  <si>
    <t>吴金香</t>
  </si>
  <si>
    <t>文金婵</t>
  </si>
  <si>
    <t>胡昌奎</t>
  </si>
  <si>
    <t>0208-小学体育教师(小学)</t>
  </si>
  <si>
    <t>谢自才</t>
  </si>
  <si>
    <t>黄雪贞</t>
  </si>
  <si>
    <t>贾昭轩</t>
  </si>
  <si>
    <t>符作衍</t>
  </si>
  <si>
    <t>黄在龙</t>
  </si>
  <si>
    <t>欧开轩</t>
  </si>
  <si>
    <t>洪世全</t>
  </si>
  <si>
    <t>桂卫雄</t>
  </si>
  <si>
    <t>卓多飞</t>
  </si>
  <si>
    <t>温伟武</t>
  </si>
  <si>
    <t>黄兹炳</t>
  </si>
  <si>
    <t>符悦丰</t>
  </si>
  <si>
    <t>高泽琼</t>
  </si>
  <si>
    <t>符大树</t>
  </si>
  <si>
    <t>李运恒</t>
  </si>
  <si>
    <t>王榆鑫</t>
  </si>
  <si>
    <t>黄仕豪</t>
  </si>
  <si>
    <t>郑时一</t>
  </si>
  <si>
    <t>曹继武</t>
  </si>
  <si>
    <t>黄仁龙</t>
  </si>
  <si>
    <t>刘高吏</t>
  </si>
  <si>
    <t>0210-小学音乐教师(小学)</t>
  </si>
  <si>
    <t>袁成梦</t>
  </si>
  <si>
    <t>张源源</t>
  </si>
  <si>
    <t>陈焕冠</t>
  </si>
  <si>
    <t>徐容</t>
  </si>
  <si>
    <t>林莎</t>
  </si>
  <si>
    <t>黄咪咪</t>
  </si>
  <si>
    <t>钟石婷</t>
  </si>
  <si>
    <t>冯琳奇</t>
  </si>
  <si>
    <t>羊妹李</t>
  </si>
  <si>
    <t>齐梓煦</t>
  </si>
  <si>
    <t>黄娱纯</t>
  </si>
  <si>
    <t>陈秀尼</t>
  </si>
  <si>
    <t>王彩虹</t>
  </si>
  <si>
    <t>陈小蕊</t>
  </si>
  <si>
    <t>0402-音乐教师2(县青少年活动中心)</t>
  </si>
  <si>
    <t>苏时叶</t>
  </si>
  <si>
    <t>0207-小学信息技术教师(小学)</t>
  </si>
  <si>
    <t>符东梅</t>
  </si>
  <si>
    <t>邓小雯</t>
  </si>
  <si>
    <t>王芳</t>
  </si>
  <si>
    <t>王仙桃</t>
  </si>
  <si>
    <t>吴松金</t>
  </si>
  <si>
    <t>薛小月</t>
  </si>
  <si>
    <t>李蕾</t>
  </si>
  <si>
    <t>王娟</t>
  </si>
  <si>
    <t>陈玉娟</t>
  </si>
  <si>
    <t>谢秀露</t>
  </si>
  <si>
    <t>王佳佳</t>
  </si>
  <si>
    <t>许明强</t>
  </si>
  <si>
    <t>符克泥</t>
  </si>
  <si>
    <t>戴华楠</t>
  </si>
  <si>
    <t>陈慧</t>
  </si>
  <si>
    <t>刘千千</t>
  </si>
  <si>
    <t>陈孟玉</t>
  </si>
  <si>
    <t>张淑娴</t>
  </si>
  <si>
    <t>符乃娟</t>
  </si>
  <si>
    <t>陈盛</t>
  </si>
  <si>
    <t>朱深良</t>
  </si>
  <si>
    <t>小学信息技术</t>
  </si>
  <si>
    <t>周婧慧</t>
  </si>
  <si>
    <t>陈榆</t>
  </si>
  <si>
    <t>邱阳林</t>
  </si>
  <si>
    <t>李燕娣</t>
  </si>
  <si>
    <t>甘祖伟</t>
  </si>
  <si>
    <t>王荣娜</t>
  </si>
  <si>
    <t>黄慧颖</t>
  </si>
  <si>
    <t>陈石爱</t>
  </si>
  <si>
    <t>麦江</t>
  </si>
  <si>
    <t>陈三妹</t>
  </si>
  <si>
    <t>黄正</t>
  </si>
  <si>
    <t>卓小俞</t>
  </si>
  <si>
    <t>梁丽梅</t>
  </si>
  <si>
    <t>翁连敏</t>
  </si>
  <si>
    <t>周曼</t>
  </si>
  <si>
    <t>胡声浩</t>
  </si>
  <si>
    <t>符学宇</t>
  </si>
  <si>
    <t>黄淑珠</t>
  </si>
  <si>
    <t>陈艳</t>
  </si>
  <si>
    <t>周会惠</t>
  </si>
  <si>
    <t>何丽丁</t>
  </si>
  <si>
    <t>何春霞</t>
  </si>
  <si>
    <t>陈兴强</t>
  </si>
  <si>
    <t>梁启航</t>
  </si>
  <si>
    <t>吴昀燕</t>
  </si>
  <si>
    <t>王源</t>
  </si>
  <si>
    <t>李皎余</t>
  </si>
  <si>
    <t>谭良灵</t>
  </si>
  <si>
    <t>黎天合</t>
  </si>
  <si>
    <t>刘谷坤</t>
  </si>
  <si>
    <t>熊玉芳</t>
  </si>
  <si>
    <t>吴慧敏</t>
  </si>
  <si>
    <t>李郭玲</t>
  </si>
  <si>
    <t>李耀勋</t>
  </si>
  <si>
    <t>吴晓眯</t>
  </si>
  <si>
    <t>罗金</t>
  </si>
  <si>
    <t>欧诒翠</t>
  </si>
  <si>
    <t>殷小腧</t>
  </si>
  <si>
    <t>蔡芳雯</t>
  </si>
  <si>
    <t>黄虹丽</t>
  </si>
  <si>
    <t>杨秀文</t>
  </si>
  <si>
    <t>潘莹莹</t>
  </si>
  <si>
    <t>陈海婷</t>
  </si>
  <si>
    <t>黄葛旋</t>
  </si>
  <si>
    <t>林吕梨</t>
  </si>
  <si>
    <t>赵坤文</t>
  </si>
  <si>
    <t>陈孟娟</t>
  </si>
  <si>
    <t>邱明勿</t>
  </si>
  <si>
    <t>黄雪润</t>
  </si>
  <si>
    <t>叶洪皓</t>
  </si>
  <si>
    <t>黄振</t>
  </si>
  <si>
    <t>王佩</t>
  </si>
  <si>
    <t>黄霞</t>
  </si>
  <si>
    <t>王子庆</t>
  </si>
  <si>
    <t>许小税</t>
  </si>
  <si>
    <t>麦绍妹</t>
  </si>
  <si>
    <t>赖雌珍</t>
  </si>
  <si>
    <t>吴春玲</t>
  </si>
  <si>
    <t>麦艳芳</t>
  </si>
  <si>
    <t>杜艳强</t>
  </si>
  <si>
    <t>王丽焕</t>
  </si>
  <si>
    <t>何蔚</t>
  </si>
  <si>
    <t>黄仕忠</t>
  </si>
  <si>
    <t>杨雪</t>
  </si>
  <si>
    <t>陈慧孟</t>
  </si>
  <si>
    <t>雷家善</t>
  </si>
  <si>
    <t>陈菊</t>
  </si>
  <si>
    <t>洪淑凤</t>
  </si>
  <si>
    <t>林芯</t>
  </si>
  <si>
    <t>古泽清</t>
  </si>
  <si>
    <t>陈丽</t>
  </si>
  <si>
    <t>黄妹</t>
  </si>
  <si>
    <t>胡孟丽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</si>
</sst>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8"/>
  <sheetViews>
    <sheetView tabSelected="1" workbookViewId="0" topLeftCell="A1">
      <pane ySplit="2" topLeftCell="A207" activePane="bottomLeft" state="frozen"/>
      <selection pane="bottomLeft" activeCell="G210" sqref="G210:G211"/>
    </sheetView>
  </sheetViews>
  <sheetFormatPr defaultColWidth="9.00390625" defaultRowHeight="15"/>
  <cols>
    <col min="1" max="1" width="5.57421875" style="2" customWidth="1"/>
    <col min="2" max="2" width="12.7109375" style="2" customWidth="1"/>
    <col min="3" max="3" width="17.421875" style="2" customWidth="1"/>
    <col min="4" max="4" width="36.421875" style="2" customWidth="1"/>
    <col min="5" max="5" width="13.7109375" style="2" customWidth="1"/>
    <col min="6" max="16384" width="9.00390625" style="2" customWidth="1"/>
  </cols>
  <sheetData>
    <row r="1" spans="1:5" ht="60" customHeight="1">
      <c r="A1" s="3" t="s">
        <v>0</v>
      </c>
      <c r="B1" s="3"/>
      <c r="C1" s="3"/>
      <c r="D1" s="3"/>
      <c r="E1" s="3"/>
    </row>
    <row r="2" spans="1:5" s="1" customFormat="1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s="2" customFormat="1" ht="19.5" customHeight="1">
      <c r="A3" s="6">
        <v>1</v>
      </c>
      <c r="B3" s="7" t="s">
        <v>6</v>
      </c>
      <c r="C3" s="7" t="str">
        <f>"202152900809"</f>
        <v>202152900809</v>
      </c>
      <c r="D3" s="7" t="s">
        <v>7</v>
      </c>
      <c r="E3" s="6">
        <v>77.9</v>
      </c>
    </row>
    <row r="4" spans="1:5" s="2" customFormat="1" ht="19.5" customHeight="1">
      <c r="A4" s="6">
        <v>2</v>
      </c>
      <c r="B4" s="8" t="s">
        <v>8</v>
      </c>
      <c r="C4" s="8" t="str">
        <f>"202152900506"</f>
        <v>202152900506</v>
      </c>
      <c r="D4" s="8" t="s">
        <v>7</v>
      </c>
      <c r="E4" s="9">
        <v>77.3</v>
      </c>
    </row>
    <row r="5" spans="1:5" s="2" customFormat="1" ht="19.5" customHeight="1">
      <c r="A5" s="6">
        <v>3</v>
      </c>
      <c r="B5" s="8" t="s">
        <v>9</v>
      </c>
      <c r="C5" s="8" t="str">
        <f>"202152900321"</f>
        <v>202152900321</v>
      </c>
      <c r="D5" s="8" t="s">
        <v>7</v>
      </c>
      <c r="E5" s="9">
        <v>76.6</v>
      </c>
    </row>
    <row r="6" spans="1:5" s="2" customFormat="1" ht="19.5" customHeight="1">
      <c r="A6" s="6">
        <v>4</v>
      </c>
      <c r="B6" s="8" t="s">
        <v>10</v>
      </c>
      <c r="C6" s="8" t="str">
        <f>"202152900415"</f>
        <v>202152900415</v>
      </c>
      <c r="D6" s="8" t="s">
        <v>7</v>
      </c>
      <c r="E6" s="9">
        <v>70.6</v>
      </c>
    </row>
    <row r="7" spans="1:5" s="2" customFormat="1" ht="19.5" customHeight="1">
      <c r="A7" s="6">
        <v>5</v>
      </c>
      <c r="B7" s="8" t="s">
        <v>11</v>
      </c>
      <c r="C7" s="8" t="str">
        <f>"202152900617"</f>
        <v>202152900617</v>
      </c>
      <c r="D7" s="8" t="s">
        <v>7</v>
      </c>
      <c r="E7" s="9">
        <v>70</v>
      </c>
    </row>
    <row r="8" spans="1:5" s="2" customFormat="1" ht="19.5" customHeight="1">
      <c r="A8" s="6">
        <v>6</v>
      </c>
      <c r="B8" s="8" t="s">
        <v>12</v>
      </c>
      <c r="C8" s="8" t="str">
        <f>"202152900428"</f>
        <v>202152900428</v>
      </c>
      <c r="D8" s="8" t="s">
        <v>7</v>
      </c>
      <c r="E8" s="9">
        <v>69.7</v>
      </c>
    </row>
    <row r="9" spans="1:5" s="2" customFormat="1" ht="19.5" customHeight="1">
      <c r="A9" s="6">
        <v>7</v>
      </c>
      <c r="B9" s="8" t="s">
        <v>13</v>
      </c>
      <c r="C9" s="8" t="str">
        <f>"202152900808"</f>
        <v>202152900808</v>
      </c>
      <c r="D9" s="8" t="s">
        <v>7</v>
      </c>
      <c r="E9" s="9">
        <v>69.2</v>
      </c>
    </row>
    <row r="10" spans="1:5" s="2" customFormat="1" ht="19.5" customHeight="1">
      <c r="A10" s="6">
        <v>8</v>
      </c>
      <c r="B10" s="8" t="s">
        <v>14</v>
      </c>
      <c r="C10" s="8" t="str">
        <f>"202152900122"</f>
        <v>202152900122</v>
      </c>
      <c r="D10" s="8" t="s">
        <v>7</v>
      </c>
      <c r="E10" s="9">
        <v>68.8</v>
      </c>
    </row>
    <row r="11" spans="1:5" s="2" customFormat="1" ht="19.5" customHeight="1">
      <c r="A11" s="6">
        <v>9</v>
      </c>
      <c r="B11" s="8" t="s">
        <v>15</v>
      </c>
      <c r="C11" s="8" t="str">
        <f>"202152900720"</f>
        <v>202152900720</v>
      </c>
      <c r="D11" s="8" t="s">
        <v>7</v>
      </c>
      <c r="E11" s="9">
        <v>68.8</v>
      </c>
    </row>
    <row r="12" spans="1:5" s="2" customFormat="1" ht="19.5" customHeight="1">
      <c r="A12" s="6">
        <v>10</v>
      </c>
      <c r="B12" s="8" t="s">
        <v>16</v>
      </c>
      <c r="C12" s="8" t="str">
        <f>"202152900224"</f>
        <v>202152900224</v>
      </c>
      <c r="D12" s="8" t="s">
        <v>7</v>
      </c>
      <c r="E12" s="9">
        <v>68.7</v>
      </c>
    </row>
    <row r="13" spans="1:5" s="2" customFormat="1" ht="19.5" customHeight="1">
      <c r="A13" s="6">
        <v>11</v>
      </c>
      <c r="B13" s="8" t="s">
        <v>17</v>
      </c>
      <c r="C13" s="8" t="str">
        <f>"202152900423"</f>
        <v>202152900423</v>
      </c>
      <c r="D13" s="8" t="s">
        <v>7</v>
      </c>
      <c r="E13" s="9">
        <v>68.5</v>
      </c>
    </row>
    <row r="14" spans="1:5" s="2" customFormat="1" ht="19.5" customHeight="1">
      <c r="A14" s="6">
        <v>12</v>
      </c>
      <c r="B14" s="8" t="s">
        <v>18</v>
      </c>
      <c r="C14" s="8" t="str">
        <f>"202152901601"</f>
        <v>202152901601</v>
      </c>
      <c r="D14" s="8" t="s">
        <v>7</v>
      </c>
      <c r="E14" s="9">
        <v>68.3</v>
      </c>
    </row>
    <row r="15" spans="1:5" s="2" customFormat="1" ht="19.5" customHeight="1">
      <c r="A15" s="6">
        <v>13</v>
      </c>
      <c r="B15" s="8" t="s">
        <v>19</v>
      </c>
      <c r="C15" s="8" t="str">
        <f>"202152901706"</f>
        <v>202152901706</v>
      </c>
      <c r="D15" s="8" t="s">
        <v>7</v>
      </c>
      <c r="E15" s="9">
        <v>68.1</v>
      </c>
    </row>
    <row r="16" spans="1:5" s="2" customFormat="1" ht="19.5" customHeight="1">
      <c r="A16" s="6">
        <v>14</v>
      </c>
      <c r="B16" s="8" t="s">
        <v>20</v>
      </c>
      <c r="C16" s="8" t="str">
        <f>"202152901327"</f>
        <v>202152901327</v>
      </c>
      <c r="D16" s="8" t="s">
        <v>7</v>
      </c>
      <c r="E16" s="9">
        <v>67.9</v>
      </c>
    </row>
    <row r="17" spans="1:5" s="2" customFormat="1" ht="19.5" customHeight="1">
      <c r="A17" s="6">
        <v>15</v>
      </c>
      <c r="B17" s="8" t="s">
        <v>21</v>
      </c>
      <c r="C17" s="8" t="str">
        <f>"202152901721"</f>
        <v>202152901721</v>
      </c>
      <c r="D17" s="8" t="s">
        <v>7</v>
      </c>
      <c r="E17" s="9">
        <v>67.8</v>
      </c>
    </row>
    <row r="18" spans="1:5" s="2" customFormat="1" ht="19.5" customHeight="1">
      <c r="A18" s="6">
        <v>16</v>
      </c>
      <c r="B18" s="8" t="s">
        <v>22</v>
      </c>
      <c r="C18" s="8" t="str">
        <f>"202152900116"</f>
        <v>202152900116</v>
      </c>
      <c r="D18" s="8" t="s">
        <v>7</v>
      </c>
      <c r="E18" s="9">
        <v>67.7</v>
      </c>
    </row>
    <row r="19" spans="1:5" s="2" customFormat="1" ht="19.5" customHeight="1">
      <c r="A19" s="6">
        <v>17</v>
      </c>
      <c r="B19" s="8" t="s">
        <v>23</v>
      </c>
      <c r="C19" s="8" t="str">
        <f>"202152900729"</f>
        <v>202152900729</v>
      </c>
      <c r="D19" s="8" t="s">
        <v>7</v>
      </c>
      <c r="E19" s="9">
        <v>66.9</v>
      </c>
    </row>
    <row r="20" spans="1:5" s="2" customFormat="1" ht="19.5" customHeight="1">
      <c r="A20" s="6">
        <v>18</v>
      </c>
      <c r="B20" s="8" t="s">
        <v>24</v>
      </c>
      <c r="C20" s="8" t="str">
        <f>"202152901413"</f>
        <v>202152901413</v>
      </c>
      <c r="D20" s="8" t="s">
        <v>7</v>
      </c>
      <c r="E20" s="9">
        <v>66.5</v>
      </c>
    </row>
    <row r="21" spans="1:5" s="2" customFormat="1" ht="19.5" customHeight="1">
      <c r="A21" s="6">
        <v>19</v>
      </c>
      <c r="B21" s="8" t="s">
        <v>25</v>
      </c>
      <c r="C21" s="8" t="str">
        <f>"202152901613"</f>
        <v>202152901613</v>
      </c>
      <c r="D21" s="8" t="s">
        <v>7</v>
      </c>
      <c r="E21" s="9">
        <v>66.5</v>
      </c>
    </row>
    <row r="22" spans="1:5" s="2" customFormat="1" ht="19.5" customHeight="1">
      <c r="A22" s="6">
        <v>20</v>
      </c>
      <c r="B22" s="8" t="s">
        <v>26</v>
      </c>
      <c r="C22" s="8" t="str">
        <f>"202152900714"</f>
        <v>202152900714</v>
      </c>
      <c r="D22" s="8" t="s">
        <v>7</v>
      </c>
      <c r="E22" s="6">
        <v>66.5</v>
      </c>
    </row>
    <row r="23" spans="1:5" s="2" customFormat="1" ht="19.5" customHeight="1">
      <c r="A23" s="6">
        <v>21</v>
      </c>
      <c r="B23" s="7" t="s">
        <v>27</v>
      </c>
      <c r="C23" s="7" t="str">
        <f>"202152902220"</f>
        <v>202152902220</v>
      </c>
      <c r="D23" s="7" t="s">
        <v>28</v>
      </c>
      <c r="E23" s="6">
        <v>69</v>
      </c>
    </row>
    <row r="24" spans="1:5" s="2" customFormat="1" ht="19.5" customHeight="1">
      <c r="A24" s="6">
        <v>22</v>
      </c>
      <c r="B24" s="8" t="s">
        <v>29</v>
      </c>
      <c r="C24" s="8" t="str">
        <f>"202152902317"</f>
        <v>202152902317</v>
      </c>
      <c r="D24" s="8" t="s">
        <v>28</v>
      </c>
      <c r="E24" s="9">
        <v>68.7</v>
      </c>
    </row>
    <row r="25" spans="1:5" s="2" customFormat="1" ht="19.5" customHeight="1">
      <c r="A25" s="6">
        <v>23</v>
      </c>
      <c r="B25" s="8" t="s">
        <v>30</v>
      </c>
      <c r="C25" s="8" t="str">
        <f>"202152902023"</f>
        <v>202152902023</v>
      </c>
      <c r="D25" s="8" t="s">
        <v>28</v>
      </c>
      <c r="E25" s="9">
        <v>67.6</v>
      </c>
    </row>
    <row r="26" spans="1:5" s="2" customFormat="1" ht="19.5" customHeight="1">
      <c r="A26" s="6">
        <v>24</v>
      </c>
      <c r="B26" s="8" t="s">
        <v>31</v>
      </c>
      <c r="C26" s="8" t="str">
        <f>"202152901826"</f>
        <v>202152901826</v>
      </c>
      <c r="D26" s="8" t="s">
        <v>28</v>
      </c>
      <c r="E26" s="9">
        <v>67.5</v>
      </c>
    </row>
    <row r="27" spans="1:5" s="2" customFormat="1" ht="19.5" customHeight="1">
      <c r="A27" s="6">
        <v>25</v>
      </c>
      <c r="B27" s="8" t="s">
        <v>32</v>
      </c>
      <c r="C27" s="8" t="str">
        <f>"202152902314"</f>
        <v>202152902314</v>
      </c>
      <c r="D27" s="8" t="s">
        <v>28</v>
      </c>
      <c r="E27" s="9">
        <v>67.5</v>
      </c>
    </row>
    <row r="28" spans="1:5" s="2" customFormat="1" ht="19.5" customHeight="1">
      <c r="A28" s="6">
        <v>26</v>
      </c>
      <c r="B28" s="8" t="s">
        <v>33</v>
      </c>
      <c r="C28" s="8" t="str">
        <f>"202152902327"</f>
        <v>202152902327</v>
      </c>
      <c r="D28" s="8" t="s">
        <v>28</v>
      </c>
      <c r="E28" s="9">
        <v>65.9</v>
      </c>
    </row>
    <row r="29" spans="1:5" s="2" customFormat="1" ht="19.5" customHeight="1">
      <c r="A29" s="6">
        <v>27</v>
      </c>
      <c r="B29" s="8" t="s">
        <v>34</v>
      </c>
      <c r="C29" s="8" t="str">
        <f>"202152902010"</f>
        <v>202152902010</v>
      </c>
      <c r="D29" s="8" t="s">
        <v>28</v>
      </c>
      <c r="E29" s="9">
        <v>64.8</v>
      </c>
    </row>
    <row r="30" spans="1:5" s="2" customFormat="1" ht="19.5" customHeight="1">
      <c r="A30" s="6">
        <v>28</v>
      </c>
      <c r="B30" s="8" t="s">
        <v>35</v>
      </c>
      <c r="C30" s="8" t="str">
        <f>"202152902305"</f>
        <v>202152902305</v>
      </c>
      <c r="D30" s="8" t="s">
        <v>28</v>
      </c>
      <c r="E30" s="9">
        <v>63.8</v>
      </c>
    </row>
    <row r="31" spans="1:5" s="2" customFormat="1" ht="19.5" customHeight="1">
      <c r="A31" s="6">
        <v>29</v>
      </c>
      <c r="B31" s="8" t="s">
        <v>36</v>
      </c>
      <c r="C31" s="8" t="str">
        <f>"202152902108"</f>
        <v>202152902108</v>
      </c>
      <c r="D31" s="8" t="s">
        <v>28</v>
      </c>
      <c r="E31" s="9">
        <v>63.1</v>
      </c>
    </row>
    <row r="32" spans="1:5" s="2" customFormat="1" ht="19.5" customHeight="1">
      <c r="A32" s="6">
        <v>30</v>
      </c>
      <c r="B32" s="8" t="s">
        <v>37</v>
      </c>
      <c r="C32" s="8" t="str">
        <f>"202152902414"</f>
        <v>202152902414</v>
      </c>
      <c r="D32" s="8" t="s">
        <v>28</v>
      </c>
      <c r="E32" s="9">
        <v>62.9</v>
      </c>
    </row>
    <row r="33" spans="1:5" s="2" customFormat="1" ht="19.5" customHeight="1">
      <c r="A33" s="6">
        <v>31</v>
      </c>
      <c r="B33" s="8" t="s">
        <v>38</v>
      </c>
      <c r="C33" s="8" t="str">
        <f>"202152901927"</f>
        <v>202152901927</v>
      </c>
      <c r="D33" s="8" t="s">
        <v>28</v>
      </c>
      <c r="E33" s="9">
        <v>62.6</v>
      </c>
    </row>
    <row r="34" spans="1:5" s="2" customFormat="1" ht="19.5" customHeight="1">
      <c r="A34" s="6">
        <v>32</v>
      </c>
      <c r="B34" s="8" t="s">
        <v>39</v>
      </c>
      <c r="C34" s="8" t="str">
        <f>"202152902324"</f>
        <v>202152902324</v>
      </c>
      <c r="D34" s="8" t="s">
        <v>28</v>
      </c>
      <c r="E34" s="9">
        <v>62.6</v>
      </c>
    </row>
    <row r="35" spans="1:5" s="2" customFormat="1" ht="19.5" customHeight="1">
      <c r="A35" s="6">
        <v>33</v>
      </c>
      <c r="B35" s="8" t="s">
        <v>40</v>
      </c>
      <c r="C35" s="8" t="str">
        <f>"202152901921"</f>
        <v>202152901921</v>
      </c>
      <c r="D35" s="8" t="s">
        <v>28</v>
      </c>
      <c r="E35" s="9">
        <v>62.4</v>
      </c>
    </row>
    <row r="36" spans="1:5" s="2" customFormat="1" ht="19.5" customHeight="1">
      <c r="A36" s="6">
        <v>34</v>
      </c>
      <c r="B36" s="8" t="s">
        <v>41</v>
      </c>
      <c r="C36" s="8" t="str">
        <f>"202152902128"</f>
        <v>202152902128</v>
      </c>
      <c r="D36" s="8" t="s">
        <v>28</v>
      </c>
      <c r="E36" s="9">
        <v>62.3</v>
      </c>
    </row>
    <row r="37" spans="1:5" s="2" customFormat="1" ht="19.5" customHeight="1">
      <c r="A37" s="6">
        <v>35</v>
      </c>
      <c r="B37" s="8" t="s">
        <v>42</v>
      </c>
      <c r="C37" s="8" t="str">
        <f>"202152902320"</f>
        <v>202152902320</v>
      </c>
      <c r="D37" s="8" t="s">
        <v>28</v>
      </c>
      <c r="E37" s="9">
        <v>62.1</v>
      </c>
    </row>
    <row r="38" spans="1:5" s="2" customFormat="1" ht="19.5" customHeight="1">
      <c r="A38" s="6">
        <v>36</v>
      </c>
      <c r="B38" s="8" t="s">
        <v>43</v>
      </c>
      <c r="C38" s="8" t="str">
        <f>"202152902005"</f>
        <v>202152902005</v>
      </c>
      <c r="D38" s="8" t="s">
        <v>28</v>
      </c>
      <c r="E38" s="9">
        <v>62</v>
      </c>
    </row>
    <row r="39" spans="1:5" s="2" customFormat="1" ht="19.5" customHeight="1">
      <c r="A39" s="6">
        <v>37</v>
      </c>
      <c r="B39" s="8" t="s">
        <v>44</v>
      </c>
      <c r="C39" s="8" t="str">
        <f>"202152902219"</f>
        <v>202152902219</v>
      </c>
      <c r="D39" s="8" t="s">
        <v>28</v>
      </c>
      <c r="E39" s="9">
        <v>61.9</v>
      </c>
    </row>
    <row r="40" spans="1:5" s="2" customFormat="1" ht="19.5" customHeight="1">
      <c r="A40" s="6">
        <v>38</v>
      </c>
      <c r="B40" s="8" t="s">
        <v>45</v>
      </c>
      <c r="C40" s="8" t="str">
        <f>"202152902418"</f>
        <v>202152902418</v>
      </c>
      <c r="D40" s="8" t="s">
        <v>28</v>
      </c>
      <c r="E40" s="9">
        <v>61.8</v>
      </c>
    </row>
    <row r="41" spans="1:5" s="2" customFormat="1" ht="19.5" customHeight="1">
      <c r="A41" s="6">
        <v>39</v>
      </c>
      <c r="B41" s="8" t="s">
        <v>46</v>
      </c>
      <c r="C41" s="8" t="str">
        <f>"202152902420"</f>
        <v>202152902420</v>
      </c>
      <c r="D41" s="8" t="s">
        <v>28</v>
      </c>
      <c r="E41" s="9">
        <v>60.5</v>
      </c>
    </row>
    <row r="42" spans="1:5" s="2" customFormat="1" ht="19.5" customHeight="1">
      <c r="A42" s="6">
        <v>40</v>
      </c>
      <c r="B42" s="8" t="s">
        <v>47</v>
      </c>
      <c r="C42" s="8" t="str">
        <f>"202152902201"</f>
        <v>202152902201</v>
      </c>
      <c r="D42" s="8" t="s">
        <v>28</v>
      </c>
      <c r="E42" s="9">
        <v>60.4</v>
      </c>
    </row>
    <row r="43" spans="1:5" s="2" customFormat="1" ht="19.5" customHeight="1">
      <c r="A43" s="6">
        <v>41</v>
      </c>
      <c r="B43" s="8" t="s">
        <v>48</v>
      </c>
      <c r="C43" s="8" t="str">
        <f>"202152901815"</f>
        <v>202152901815</v>
      </c>
      <c r="D43" s="8" t="s">
        <v>28</v>
      </c>
      <c r="E43" s="9">
        <v>60.3</v>
      </c>
    </row>
    <row r="44" spans="1:5" s="2" customFormat="1" ht="19.5" customHeight="1">
      <c r="A44" s="6">
        <v>42</v>
      </c>
      <c r="B44" s="7" t="s">
        <v>49</v>
      </c>
      <c r="C44" s="7" t="str">
        <f>"202152903107"</f>
        <v>202152903107</v>
      </c>
      <c r="D44" s="7" t="s">
        <v>50</v>
      </c>
      <c r="E44" s="6">
        <v>74.1</v>
      </c>
    </row>
    <row r="45" spans="1:5" s="2" customFormat="1" ht="19.5" customHeight="1">
      <c r="A45" s="6">
        <v>43</v>
      </c>
      <c r="B45" s="8" t="s">
        <v>51</v>
      </c>
      <c r="C45" s="8" t="str">
        <f>"202152903911"</f>
        <v>202152903911</v>
      </c>
      <c r="D45" s="8" t="s">
        <v>50</v>
      </c>
      <c r="E45" s="9">
        <v>73.9</v>
      </c>
    </row>
    <row r="46" spans="1:5" s="2" customFormat="1" ht="19.5" customHeight="1">
      <c r="A46" s="6">
        <v>44</v>
      </c>
      <c r="B46" s="8" t="s">
        <v>52</v>
      </c>
      <c r="C46" s="8" t="str">
        <f>"202152903817"</f>
        <v>202152903817</v>
      </c>
      <c r="D46" s="8" t="s">
        <v>50</v>
      </c>
      <c r="E46" s="9">
        <v>73.5</v>
      </c>
    </row>
    <row r="47" spans="1:5" s="2" customFormat="1" ht="19.5" customHeight="1">
      <c r="A47" s="6">
        <v>45</v>
      </c>
      <c r="B47" s="8" t="s">
        <v>53</v>
      </c>
      <c r="C47" s="8" t="str">
        <f>"202152902920"</f>
        <v>202152902920</v>
      </c>
      <c r="D47" s="8" t="s">
        <v>50</v>
      </c>
      <c r="E47" s="9">
        <v>70.4</v>
      </c>
    </row>
    <row r="48" spans="1:5" s="2" customFormat="1" ht="19.5" customHeight="1">
      <c r="A48" s="6">
        <v>46</v>
      </c>
      <c r="B48" s="8" t="s">
        <v>54</v>
      </c>
      <c r="C48" s="8" t="str">
        <f>"202152902606"</f>
        <v>202152902606</v>
      </c>
      <c r="D48" s="8" t="s">
        <v>50</v>
      </c>
      <c r="E48" s="9">
        <v>69.1</v>
      </c>
    </row>
    <row r="49" spans="1:5" s="2" customFormat="1" ht="19.5" customHeight="1">
      <c r="A49" s="6">
        <v>47</v>
      </c>
      <c r="B49" s="8" t="s">
        <v>55</v>
      </c>
      <c r="C49" s="8" t="str">
        <f>"202152903806"</f>
        <v>202152903806</v>
      </c>
      <c r="D49" s="8" t="s">
        <v>50</v>
      </c>
      <c r="E49" s="9">
        <v>67.4</v>
      </c>
    </row>
    <row r="50" spans="1:5" s="2" customFormat="1" ht="19.5" customHeight="1">
      <c r="A50" s="6">
        <v>48</v>
      </c>
      <c r="B50" s="8" t="s">
        <v>56</v>
      </c>
      <c r="C50" s="8" t="str">
        <f>"202152904510"</f>
        <v>202152904510</v>
      </c>
      <c r="D50" s="8" t="s">
        <v>50</v>
      </c>
      <c r="E50" s="9">
        <v>66.6</v>
      </c>
    </row>
    <row r="51" spans="1:5" s="2" customFormat="1" ht="19.5" customHeight="1">
      <c r="A51" s="6">
        <v>49</v>
      </c>
      <c r="B51" s="8" t="s">
        <v>57</v>
      </c>
      <c r="C51" s="8" t="str">
        <f>"202152903612"</f>
        <v>202152903612</v>
      </c>
      <c r="D51" s="8" t="s">
        <v>50</v>
      </c>
      <c r="E51" s="9">
        <v>65.5</v>
      </c>
    </row>
    <row r="52" spans="1:5" s="2" customFormat="1" ht="19.5" customHeight="1">
      <c r="A52" s="6">
        <v>50</v>
      </c>
      <c r="B52" s="8" t="s">
        <v>58</v>
      </c>
      <c r="C52" s="8" t="str">
        <f>"202152902506"</f>
        <v>202152902506</v>
      </c>
      <c r="D52" s="8" t="s">
        <v>50</v>
      </c>
      <c r="E52" s="9">
        <v>65</v>
      </c>
    </row>
    <row r="53" spans="1:5" s="2" customFormat="1" ht="19.5" customHeight="1">
      <c r="A53" s="6">
        <v>51</v>
      </c>
      <c r="B53" s="8" t="s">
        <v>59</v>
      </c>
      <c r="C53" s="8" t="str">
        <f>"202152903728"</f>
        <v>202152903728</v>
      </c>
      <c r="D53" s="8" t="s">
        <v>50</v>
      </c>
      <c r="E53" s="9">
        <v>64.8</v>
      </c>
    </row>
    <row r="54" spans="1:5" s="2" customFormat="1" ht="19.5" customHeight="1">
      <c r="A54" s="6">
        <v>52</v>
      </c>
      <c r="B54" s="8" t="s">
        <v>60</v>
      </c>
      <c r="C54" s="8" t="str">
        <f>"202152903820"</f>
        <v>202152903820</v>
      </c>
      <c r="D54" s="8" t="s">
        <v>50</v>
      </c>
      <c r="E54" s="9">
        <v>64.4</v>
      </c>
    </row>
    <row r="55" spans="1:5" s="2" customFormat="1" ht="19.5" customHeight="1">
      <c r="A55" s="6">
        <v>53</v>
      </c>
      <c r="B55" s="8" t="s">
        <v>61</v>
      </c>
      <c r="C55" s="8" t="str">
        <f>"202152903517"</f>
        <v>202152903517</v>
      </c>
      <c r="D55" s="8" t="s">
        <v>50</v>
      </c>
      <c r="E55" s="9">
        <v>64.3</v>
      </c>
    </row>
    <row r="56" spans="1:5" s="2" customFormat="1" ht="19.5" customHeight="1">
      <c r="A56" s="6">
        <v>54</v>
      </c>
      <c r="B56" s="8" t="s">
        <v>62</v>
      </c>
      <c r="C56" s="8" t="str">
        <f>"202152904128"</f>
        <v>202152904128</v>
      </c>
      <c r="D56" s="8" t="s">
        <v>50</v>
      </c>
      <c r="E56" s="9">
        <v>64.2</v>
      </c>
    </row>
    <row r="57" spans="1:5" s="2" customFormat="1" ht="19.5" customHeight="1">
      <c r="A57" s="6">
        <v>55</v>
      </c>
      <c r="B57" s="8" t="s">
        <v>63</v>
      </c>
      <c r="C57" s="8" t="str">
        <f>"202152903114"</f>
        <v>202152903114</v>
      </c>
      <c r="D57" s="8" t="s">
        <v>50</v>
      </c>
      <c r="E57" s="9">
        <v>63.9</v>
      </c>
    </row>
    <row r="58" spans="1:5" s="2" customFormat="1" ht="19.5" customHeight="1">
      <c r="A58" s="6">
        <v>56</v>
      </c>
      <c r="B58" s="8" t="s">
        <v>64</v>
      </c>
      <c r="C58" s="8" t="str">
        <f>"202152903312"</f>
        <v>202152903312</v>
      </c>
      <c r="D58" s="8" t="s">
        <v>50</v>
      </c>
      <c r="E58" s="9">
        <v>63.7</v>
      </c>
    </row>
    <row r="59" spans="1:5" s="2" customFormat="1" ht="19.5" customHeight="1">
      <c r="A59" s="6">
        <v>57</v>
      </c>
      <c r="B59" s="7" t="s">
        <v>65</v>
      </c>
      <c r="C59" s="7" t="str">
        <f>"202152905207"</f>
        <v>202152905207</v>
      </c>
      <c r="D59" s="7" t="s">
        <v>66</v>
      </c>
      <c r="E59" s="6">
        <v>64.6</v>
      </c>
    </row>
    <row r="60" spans="1:5" s="2" customFormat="1" ht="19.5" customHeight="1">
      <c r="A60" s="6">
        <v>58</v>
      </c>
      <c r="B60" s="8" t="s">
        <v>67</v>
      </c>
      <c r="C60" s="8" t="str">
        <f>"202152904713"</f>
        <v>202152904713</v>
      </c>
      <c r="D60" s="8" t="s">
        <v>66</v>
      </c>
      <c r="E60" s="9">
        <v>59.4</v>
      </c>
    </row>
    <row r="61" spans="1:5" s="2" customFormat="1" ht="19.5" customHeight="1">
      <c r="A61" s="6">
        <v>59</v>
      </c>
      <c r="B61" s="8" t="s">
        <v>68</v>
      </c>
      <c r="C61" s="8" t="str">
        <f>"202152904922"</f>
        <v>202152904922</v>
      </c>
      <c r="D61" s="8" t="s">
        <v>66</v>
      </c>
      <c r="E61" s="9">
        <v>59.2</v>
      </c>
    </row>
    <row r="62" spans="1:5" s="2" customFormat="1" ht="19.5" customHeight="1">
      <c r="A62" s="6">
        <v>60</v>
      </c>
      <c r="B62" s="8" t="s">
        <v>69</v>
      </c>
      <c r="C62" s="8" t="str">
        <f>"202152904927"</f>
        <v>202152904927</v>
      </c>
      <c r="D62" s="8" t="s">
        <v>66</v>
      </c>
      <c r="E62" s="9">
        <v>58.8</v>
      </c>
    </row>
    <row r="63" spans="1:5" s="2" customFormat="1" ht="19.5" customHeight="1">
      <c r="A63" s="6">
        <v>61</v>
      </c>
      <c r="B63" s="8" t="s">
        <v>70</v>
      </c>
      <c r="C63" s="8" t="str">
        <f>"202152904603"</f>
        <v>202152904603</v>
      </c>
      <c r="D63" s="8" t="s">
        <v>66</v>
      </c>
      <c r="E63" s="9">
        <v>58.7</v>
      </c>
    </row>
    <row r="64" spans="1:5" s="2" customFormat="1" ht="19.5" customHeight="1">
      <c r="A64" s="6">
        <v>62</v>
      </c>
      <c r="B64" s="8" t="s">
        <v>71</v>
      </c>
      <c r="C64" s="8" t="str">
        <f>"202152905210"</f>
        <v>202152905210</v>
      </c>
      <c r="D64" s="8" t="s">
        <v>66</v>
      </c>
      <c r="E64" s="9">
        <v>56.8</v>
      </c>
    </row>
    <row r="65" spans="1:5" s="2" customFormat="1" ht="19.5" customHeight="1">
      <c r="A65" s="6">
        <v>63</v>
      </c>
      <c r="B65" s="8" t="s">
        <v>72</v>
      </c>
      <c r="C65" s="8" t="str">
        <f>"202152905222"</f>
        <v>202152905222</v>
      </c>
      <c r="D65" s="8" t="s">
        <v>66</v>
      </c>
      <c r="E65" s="9">
        <v>56</v>
      </c>
    </row>
    <row r="66" spans="1:5" s="2" customFormat="1" ht="19.5" customHeight="1">
      <c r="A66" s="6">
        <v>64</v>
      </c>
      <c r="B66" s="8" t="s">
        <v>73</v>
      </c>
      <c r="C66" s="8" t="str">
        <f>"202152904813"</f>
        <v>202152904813</v>
      </c>
      <c r="D66" s="8" t="s">
        <v>66</v>
      </c>
      <c r="E66" s="9">
        <v>55.5</v>
      </c>
    </row>
    <row r="67" spans="1:5" s="2" customFormat="1" ht="19.5" customHeight="1">
      <c r="A67" s="6">
        <v>65</v>
      </c>
      <c r="B67" s="8" t="s">
        <v>74</v>
      </c>
      <c r="C67" s="8" t="str">
        <f>"202152904804"</f>
        <v>202152904804</v>
      </c>
      <c r="D67" s="8" t="s">
        <v>66</v>
      </c>
      <c r="E67" s="9">
        <v>55.4</v>
      </c>
    </row>
    <row r="68" spans="1:5" s="2" customFormat="1" ht="19.5" customHeight="1">
      <c r="A68" s="6">
        <v>66</v>
      </c>
      <c r="B68" s="8" t="s">
        <v>75</v>
      </c>
      <c r="C68" s="8" t="str">
        <f>"202152905026"</f>
        <v>202152905026</v>
      </c>
      <c r="D68" s="8" t="s">
        <v>66</v>
      </c>
      <c r="E68" s="9">
        <v>55.3</v>
      </c>
    </row>
    <row r="69" spans="1:5" s="2" customFormat="1" ht="19.5" customHeight="1">
      <c r="A69" s="6">
        <v>67</v>
      </c>
      <c r="B69" s="8" t="s">
        <v>76</v>
      </c>
      <c r="C69" s="8" t="str">
        <f>"202152905002"</f>
        <v>202152905002</v>
      </c>
      <c r="D69" s="8" t="s">
        <v>66</v>
      </c>
      <c r="E69" s="9">
        <v>54.7</v>
      </c>
    </row>
    <row r="70" spans="1:5" s="2" customFormat="1" ht="19.5" customHeight="1">
      <c r="A70" s="6">
        <v>68</v>
      </c>
      <c r="B70" s="8" t="s">
        <v>77</v>
      </c>
      <c r="C70" s="8" t="str">
        <f>"202152905214"</f>
        <v>202152905214</v>
      </c>
      <c r="D70" s="8" t="s">
        <v>66</v>
      </c>
      <c r="E70" s="9">
        <v>54.7</v>
      </c>
    </row>
    <row r="71" spans="1:5" s="2" customFormat="1" ht="19.5" customHeight="1">
      <c r="A71" s="6">
        <v>69</v>
      </c>
      <c r="B71" s="7" t="s">
        <v>78</v>
      </c>
      <c r="C71" s="7" t="str">
        <f>"202152905615"</f>
        <v>202152905615</v>
      </c>
      <c r="D71" s="7" t="s">
        <v>79</v>
      </c>
      <c r="E71" s="6">
        <v>74.8</v>
      </c>
    </row>
    <row r="72" spans="1:5" s="2" customFormat="1" ht="19.5" customHeight="1">
      <c r="A72" s="6">
        <v>70</v>
      </c>
      <c r="B72" s="8" t="s">
        <v>80</v>
      </c>
      <c r="C72" s="8" t="str">
        <f>"202152905404"</f>
        <v>202152905404</v>
      </c>
      <c r="D72" s="8" t="s">
        <v>79</v>
      </c>
      <c r="E72" s="9">
        <v>74.6</v>
      </c>
    </row>
    <row r="73" spans="1:5" s="2" customFormat="1" ht="19.5" customHeight="1">
      <c r="A73" s="6">
        <v>71</v>
      </c>
      <c r="B73" s="8" t="s">
        <v>81</v>
      </c>
      <c r="C73" s="8" t="str">
        <f>"202152905513"</f>
        <v>202152905513</v>
      </c>
      <c r="D73" s="8" t="s">
        <v>79</v>
      </c>
      <c r="E73" s="9">
        <v>72.5</v>
      </c>
    </row>
    <row r="74" spans="1:5" s="2" customFormat="1" ht="19.5" customHeight="1">
      <c r="A74" s="6">
        <v>72</v>
      </c>
      <c r="B74" s="8" t="s">
        <v>82</v>
      </c>
      <c r="C74" s="8" t="str">
        <f>"202152905610"</f>
        <v>202152905610</v>
      </c>
      <c r="D74" s="8" t="s">
        <v>79</v>
      </c>
      <c r="E74" s="9">
        <v>71.3</v>
      </c>
    </row>
    <row r="75" spans="1:5" s="2" customFormat="1" ht="19.5" customHeight="1">
      <c r="A75" s="6">
        <v>73</v>
      </c>
      <c r="B75" s="8" t="s">
        <v>83</v>
      </c>
      <c r="C75" s="8" t="str">
        <f>"202152905429"</f>
        <v>202152905429</v>
      </c>
      <c r="D75" s="8" t="s">
        <v>79</v>
      </c>
      <c r="E75" s="9">
        <v>70.2</v>
      </c>
    </row>
    <row r="76" spans="1:5" s="2" customFormat="1" ht="19.5" customHeight="1">
      <c r="A76" s="6">
        <v>74</v>
      </c>
      <c r="B76" s="8" t="s">
        <v>84</v>
      </c>
      <c r="C76" s="8" t="str">
        <f>"202152905621"</f>
        <v>202152905621</v>
      </c>
      <c r="D76" s="8" t="s">
        <v>79</v>
      </c>
      <c r="E76" s="9">
        <v>70.1</v>
      </c>
    </row>
    <row r="77" spans="1:5" s="2" customFormat="1" ht="19.5" customHeight="1">
      <c r="A77" s="6">
        <v>75</v>
      </c>
      <c r="B77" s="8" t="s">
        <v>85</v>
      </c>
      <c r="C77" s="8" t="str">
        <f>"202152905411"</f>
        <v>202152905411</v>
      </c>
      <c r="D77" s="8" t="s">
        <v>79</v>
      </c>
      <c r="E77" s="9">
        <v>69.5</v>
      </c>
    </row>
    <row r="78" spans="1:5" s="2" customFormat="1" ht="19.5" customHeight="1">
      <c r="A78" s="6">
        <v>76</v>
      </c>
      <c r="B78" s="8" t="s">
        <v>86</v>
      </c>
      <c r="C78" s="8" t="str">
        <f>"202152905530"</f>
        <v>202152905530</v>
      </c>
      <c r="D78" s="8" t="s">
        <v>79</v>
      </c>
      <c r="E78" s="9">
        <v>69.2</v>
      </c>
    </row>
    <row r="79" spans="1:5" s="2" customFormat="1" ht="19.5" customHeight="1">
      <c r="A79" s="6">
        <v>77</v>
      </c>
      <c r="B79" s="8" t="s">
        <v>87</v>
      </c>
      <c r="C79" s="8" t="str">
        <f>"202152905618"</f>
        <v>202152905618</v>
      </c>
      <c r="D79" s="8" t="s">
        <v>79</v>
      </c>
      <c r="E79" s="9">
        <v>69</v>
      </c>
    </row>
    <row r="80" spans="1:5" s="2" customFormat="1" ht="19.5" customHeight="1">
      <c r="A80" s="6">
        <v>78</v>
      </c>
      <c r="B80" s="8" t="s">
        <v>88</v>
      </c>
      <c r="C80" s="8" t="str">
        <f>"202152905616"</f>
        <v>202152905616</v>
      </c>
      <c r="D80" s="8" t="s">
        <v>79</v>
      </c>
      <c r="E80" s="9">
        <v>67.7</v>
      </c>
    </row>
    <row r="81" spans="1:5" s="2" customFormat="1" ht="19.5" customHeight="1">
      <c r="A81" s="6">
        <v>79</v>
      </c>
      <c r="B81" s="8" t="s">
        <v>89</v>
      </c>
      <c r="C81" s="8" t="str">
        <f>"202152905631"</f>
        <v>202152905631</v>
      </c>
      <c r="D81" s="8" t="s">
        <v>79</v>
      </c>
      <c r="E81" s="9">
        <v>67</v>
      </c>
    </row>
    <row r="82" spans="1:5" s="2" customFormat="1" ht="19.5" customHeight="1">
      <c r="A82" s="6">
        <v>80</v>
      </c>
      <c r="B82" s="8" t="s">
        <v>90</v>
      </c>
      <c r="C82" s="8" t="str">
        <f>"202152905512"</f>
        <v>202152905512</v>
      </c>
      <c r="D82" s="8" t="s">
        <v>79</v>
      </c>
      <c r="E82" s="9">
        <v>66.9</v>
      </c>
    </row>
    <row r="83" spans="1:5" s="2" customFormat="1" ht="19.5" customHeight="1">
      <c r="A83" s="6">
        <v>81</v>
      </c>
      <c r="B83" s="8" t="s">
        <v>91</v>
      </c>
      <c r="C83" s="8" t="str">
        <f>"202152905515"</f>
        <v>202152905515</v>
      </c>
      <c r="D83" s="8" t="s">
        <v>79</v>
      </c>
      <c r="E83" s="9">
        <v>66.9</v>
      </c>
    </row>
    <row r="84" spans="1:5" s="2" customFormat="1" ht="19.5" customHeight="1">
      <c r="A84" s="6">
        <v>82</v>
      </c>
      <c r="B84" s="8" t="s">
        <v>92</v>
      </c>
      <c r="C84" s="8" t="str">
        <f>"202152905410"</f>
        <v>202152905410</v>
      </c>
      <c r="D84" s="8" t="s">
        <v>79</v>
      </c>
      <c r="E84" s="9">
        <v>66.8</v>
      </c>
    </row>
    <row r="85" spans="1:5" s="2" customFormat="1" ht="19.5" customHeight="1">
      <c r="A85" s="6">
        <v>83</v>
      </c>
      <c r="B85" s="8" t="s">
        <v>93</v>
      </c>
      <c r="C85" s="8" t="str">
        <f>"202152905426"</f>
        <v>202152905426</v>
      </c>
      <c r="D85" s="8" t="s">
        <v>79</v>
      </c>
      <c r="E85" s="9">
        <v>64.7</v>
      </c>
    </row>
    <row r="86" spans="1:5" s="2" customFormat="1" ht="19.5" customHeight="1">
      <c r="A86" s="6">
        <v>84</v>
      </c>
      <c r="B86" s="8" t="s">
        <v>94</v>
      </c>
      <c r="C86" s="8" t="str">
        <f>"202152905518"</f>
        <v>202152905518</v>
      </c>
      <c r="D86" s="8" t="s">
        <v>79</v>
      </c>
      <c r="E86" s="9">
        <v>64.2</v>
      </c>
    </row>
    <row r="87" spans="1:5" s="2" customFormat="1" ht="19.5" customHeight="1">
      <c r="A87" s="6">
        <v>85</v>
      </c>
      <c r="B87" s="8" t="s">
        <v>95</v>
      </c>
      <c r="C87" s="8" t="str">
        <f>"202152905620"</f>
        <v>202152905620</v>
      </c>
      <c r="D87" s="8" t="s">
        <v>79</v>
      </c>
      <c r="E87" s="9">
        <v>62.9</v>
      </c>
    </row>
    <row r="88" spans="1:5" s="2" customFormat="1" ht="19.5" customHeight="1">
      <c r="A88" s="6">
        <v>86</v>
      </c>
      <c r="B88" s="8" t="s">
        <v>96</v>
      </c>
      <c r="C88" s="8" t="str">
        <f>"202152905623"</f>
        <v>202152905623</v>
      </c>
      <c r="D88" s="8" t="s">
        <v>79</v>
      </c>
      <c r="E88" s="9">
        <v>62.6</v>
      </c>
    </row>
    <row r="89" spans="1:5" s="2" customFormat="1" ht="19.5" customHeight="1">
      <c r="A89" s="6">
        <v>87</v>
      </c>
      <c r="B89" s="7" t="s">
        <v>97</v>
      </c>
      <c r="C89" s="7" t="str">
        <f>"202152907023"</f>
        <v>202152907023</v>
      </c>
      <c r="D89" s="7" t="s">
        <v>98</v>
      </c>
      <c r="E89" s="6">
        <v>75.4</v>
      </c>
    </row>
    <row r="90" spans="1:5" s="2" customFormat="1" ht="19.5" customHeight="1">
      <c r="A90" s="6">
        <v>88</v>
      </c>
      <c r="B90" s="8" t="s">
        <v>99</v>
      </c>
      <c r="C90" s="8" t="str">
        <f>"202152905818"</f>
        <v>202152905818</v>
      </c>
      <c r="D90" s="8" t="s">
        <v>98</v>
      </c>
      <c r="E90" s="9">
        <v>60.6</v>
      </c>
    </row>
    <row r="91" spans="1:5" s="2" customFormat="1" ht="19.5" customHeight="1">
      <c r="A91" s="6">
        <v>89</v>
      </c>
      <c r="B91" s="8" t="s">
        <v>100</v>
      </c>
      <c r="C91" s="8" t="str">
        <f>"202152907313"</f>
        <v>202152907313</v>
      </c>
      <c r="D91" s="8" t="s">
        <v>98</v>
      </c>
      <c r="E91" s="9">
        <v>59.8</v>
      </c>
    </row>
    <row r="92" spans="1:5" s="2" customFormat="1" ht="19.5" customHeight="1">
      <c r="A92" s="6">
        <v>90</v>
      </c>
      <c r="B92" s="8" t="s">
        <v>101</v>
      </c>
      <c r="C92" s="8" t="str">
        <f>"202152906119"</f>
        <v>202152906119</v>
      </c>
      <c r="D92" s="8" t="s">
        <v>98</v>
      </c>
      <c r="E92" s="9">
        <v>59.6</v>
      </c>
    </row>
    <row r="93" spans="1:5" s="2" customFormat="1" ht="19.5" customHeight="1">
      <c r="A93" s="6">
        <v>91</v>
      </c>
      <c r="B93" s="8" t="s">
        <v>102</v>
      </c>
      <c r="C93" s="8" t="str">
        <f>"202152906316"</f>
        <v>202152906316</v>
      </c>
      <c r="D93" s="8" t="s">
        <v>98</v>
      </c>
      <c r="E93" s="9">
        <v>57.5</v>
      </c>
    </row>
    <row r="94" spans="1:5" s="2" customFormat="1" ht="19.5" customHeight="1">
      <c r="A94" s="6">
        <v>92</v>
      </c>
      <c r="B94" s="8" t="s">
        <v>103</v>
      </c>
      <c r="C94" s="8" t="str">
        <f>"202152906122"</f>
        <v>202152906122</v>
      </c>
      <c r="D94" s="8" t="s">
        <v>98</v>
      </c>
      <c r="E94" s="9">
        <v>56.4</v>
      </c>
    </row>
    <row r="95" spans="1:5" s="2" customFormat="1" ht="19.5" customHeight="1">
      <c r="A95" s="6">
        <v>93</v>
      </c>
      <c r="B95" s="8" t="s">
        <v>104</v>
      </c>
      <c r="C95" s="8" t="str">
        <f>"202152906118"</f>
        <v>202152906118</v>
      </c>
      <c r="D95" s="8" t="s">
        <v>98</v>
      </c>
      <c r="E95" s="9">
        <v>56.2</v>
      </c>
    </row>
    <row r="96" spans="1:5" s="2" customFormat="1" ht="19.5" customHeight="1">
      <c r="A96" s="6">
        <v>94</v>
      </c>
      <c r="B96" s="8" t="s">
        <v>105</v>
      </c>
      <c r="C96" s="8" t="str">
        <f>"202152907201"</f>
        <v>202152907201</v>
      </c>
      <c r="D96" s="8" t="s">
        <v>98</v>
      </c>
      <c r="E96" s="9">
        <v>56</v>
      </c>
    </row>
    <row r="97" spans="1:5" s="2" customFormat="1" ht="19.5" customHeight="1">
      <c r="A97" s="6">
        <v>95</v>
      </c>
      <c r="B97" s="8" t="s">
        <v>106</v>
      </c>
      <c r="C97" s="8" t="str">
        <f>"202152907307"</f>
        <v>202152907307</v>
      </c>
      <c r="D97" s="8" t="s">
        <v>98</v>
      </c>
      <c r="E97" s="9">
        <v>55.7</v>
      </c>
    </row>
    <row r="98" spans="1:5" s="2" customFormat="1" ht="19.5" customHeight="1">
      <c r="A98" s="6">
        <v>96</v>
      </c>
      <c r="B98" s="8" t="s">
        <v>107</v>
      </c>
      <c r="C98" s="8" t="str">
        <f>"202152906805"</f>
        <v>202152906805</v>
      </c>
      <c r="D98" s="8" t="s">
        <v>98</v>
      </c>
      <c r="E98" s="9">
        <v>55.6</v>
      </c>
    </row>
    <row r="99" spans="1:5" s="2" customFormat="1" ht="19.5" customHeight="1">
      <c r="A99" s="6">
        <v>97</v>
      </c>
      <c r="B99" s="8" t="s">
        <v>108</v>
      </c>
      <c r="C99" s="8" t="str">
        <f>"202152907014"</f>
        <v>202152907014</v>
      </c>
      <c r="D99" s="8" t="s">
        <v>98</v>
      </c>
      <c r="E99" s="9">
        <v>55.1</v>
      </c>
    </row>
    <row r="100" spans="1:5" s="2" customFormat="1" ht="19.5" customHeight="1">
      <c r="A100" s="6">
        <v>98</v>
      </c>
      <c r="B100" s="8" t="s">
        <v>109</v>
      </c>
      <c r="C100" s="8" t="str">
        <f>"202152906930"</f>
        <v>202152906930</v>
      </c>
      <c r="D100" s="8" t="s">
        <v>98</v>
      </c>
      <c r="E100" s="9">
        <v>54.9</v>
      </c>
    </row>
    <row r="101" spans="1:5" s="2" customFormat="1" ht="19.5" customHeight="1">
      <c r="A101" s="6">
        <v>99</v>
      </c>
      <c r="B101" s="8" t="s">
        <v>110</v>
      </c>
      <c r="C101" s="8" t="str">
        <f>"202152906219"</f>
        <v>202152906219</v>
      </c>
      <c r="D101" s="8" t="s">
        <v>98</v>
      </c>
      <c r="E101" s="9">
        <v>54.8</v>
      </c>
    </row>
    <row r="102" spans="1:5" s="2" customFormat="1" ht="19.5" customHeight="1">
      <c r="A102" s="6">
        <v>100</v>
      </c>
      <c r="B102" s="8" t="s">
        <v>111</v>
      </c>
      <c r="C102" s="8" t="str">
        <f>"202152907329"</f>
        <v>202152907329</v>
      </c>
      <c r="D102" s="8" t="s">
        <v>98</v>
      </c>
      <c r="E102" s="9">
        <v>54.5</v>
      </c>
    </row>
    <row r="103" spans="1:5" s="2" customFormat="1" ht="19.5" customHeight="1">
      <c r="A103" s="6">
        <v>101</v>
      </c>
      <c r="B103" s="8" t="s">
        <v>112</v>
      </c>
      <c r="C103" s="8" t="str">
        <f>"202152906402"</f>
        <v>202152906402</v>
      </c>
      <c r="D103" s="8" t="s">
        <v>98</v>
      </c>
      <c r="E103" s="9">
        <v>54.3</v>
      </c>
    </row>
    <row r="104" spans="1:5" s="2" customFormat="1" ht="19.5" customHeight="1">
      <c r="A104" s="6">
        <v>102</v>
      </c>
      <c r="B104" s="7" t="s">
        <v>113</v>
      </c>
      <c r="C104" s="7" t="str">
        <f>"202152907625"</f>
        <v>202152907625</v>
      </c>
      <c r="D104" s="7" t="s">
        <v>114</v>
      </c>
      <c r="E104" s="6">
        <v>50.6</v>
      </c>
    </row>
    <row r="105" spans="1:5" s="2" customFormat="1" ht="19.5" customHeight="1">
      <c r="A105" s="6">
        <v>103</v>
      </c>
      <c r="B105" s="8" t="s">
        <v>115</v>
      </c>
      <c r="C105" s="8" t="str">
        <f>"202152907524"</f>
        <v>202152907524</v>
      </c>
      <c r="D105" s="8" t="s">
        <v>114</v>
      </c>
      <c r="E105" s="9">
        <v>49</v>
      </c>
    </row>
    <row r="106" spans="1:5" s="2" customFormat="1" ht="19.5" customHeight="1">
      <c r="A106" s="6">
        <v>104</v>
      </c>
      <c r="B106" s="8" t="s">
        <v>116</v>
      </c>
      <c r="C106" s="8" t="str">
        <f>"202152907713"</f>
        <v>202152907713</v>
      </c>
      <c r="D106" s="8" t="s">
        <v>114</v>
      </c>
      <c r="E106" s="9">
        <v>46.6</v>
      </c>
    </row>
    <row r="107" spans="1:5" s="2" customFormat="1" ht="19.5" customHeight="1">
      <c r="A107" s="6">
        <v>105</v>
      </c>
      <c r="B107" s="8" t="s">
        <v>117</v>
      </c>
      <c r="C107" s="8" t="str">
        <f>"202152907502"</f>
        <v>202152907502</v>
      </c>
      <c r="D107" s="8" t="s">
        <v>114</v>
      </c>
      <c r="E107" s="9">
        <v>46.5</v>
      </c>
    </row>
    <row r="108" spans="1:5" s="2" customFormat="1" ht="19.5" customHeight="1">
      <c r="A108" s="6">
        <v>106</v>
      </c>
      <c r="B108" s="8" t="s">
        <v>118</v>
      </c>
      <c r="C108" s="8" t="str">
        <f>"202152907514"</f>
        <v>202152907514</v>
      </c>
      <c r="D108" s="8" t="s">
        <v>114</v>
      </c>
      <c r="E108" s="9">
        <v>46.5</v>
      </c>
    </row>
    <row r="109" spans="1:5" s="2" customFormat="1" ht="19.5" customHeight="1">
      <c r="A109" s="6">
        <v>107</v>
      </c>
      <c r="B109" s="8" t="s">
        <v>119</v>
      </c>
      <c r="C109" s="8" t="str">
        <f>"202152907624"</f>
        <v>202152907624</v>
      </c>
      <c r="D109" s="8" t="s">
        <v>114</v>
      </c>
      <c r="E109" s="9">
        <v>46.3</v>
      </c>
    </row>
    <row r="110" spans="1:5" s="2" customFormat="1" ht="19.5" customHeight="1">
      <c r="A110" s="6">
        <v>108</v>
      </c>
      <c r="B110" s="8" t="s">
        <v>120</v>
      </c>
      <c r="C110" s="8" t="str">
        <f>"202152907705"</f>
        <v>202152907705</v>
      </c>
      <c r="D110" s="8" t="s">
        <v>114</v>
      </c>
      <c r="E110" s="9">
        <v>46.1</v>
      </c>
    </row>
    <row r="111" spans="1:5" s="2" customFormat="1" ht="19.5" customHeight="1">
      <c r="A111" s="6">
        <v>109</v>
      </c>
      <c r="B111" s="7" t="s">
        <v>121</v>
      </c>
      <c r="C111" s="7" t="str">
        <f>"202152907905"</f>
        <v>202152907905</v>
      </c>
      <c r="D111" s="7" t="s">
        <v>122</v>
      </c>
      <c r="E111" s="6">
        <v>76.6</v>
      </c>
    </row>
    <row r="112" spans="1:5" s="2" customFormat="1" ht="19.5" customHeight="1">
      <c r="A112" s="6">
        <v>110</v>
      </c>
      <c r="B112" s="8" t="s">
        <v>123</v>
      </c>
      <c r="C112" s="8" t="str">
        <f>"202152907921"</f>
        <v>202152907921</v>
      </c>
      <c r="D112" s="8" t="s">
        <v>122</v>
      </c>
      <c r="E112" s="9">
        <v>74.9</v>
      </c>
    </row>
    <row r="113" spans="1:5" s="2" customFormat="1" ht="19.5" customHeight="1">
      <c r="A113" s="6">
        <v>111</v>
      </c>
      <c r="B113" s="8" t="s">
        <v>124</v>
      </c>
      <c r="C113" s="8" t="str">
        <f>"202152908019"</f>
        <v>202152908019</v>
      </c>
      <c r="D113" s="8" t="s">
        <v>122</v>
      </c>
      <c r="E113" s="9">
        <v>72.2</v>
      </c>
    </row>
    <row r="114" spans="1:5" s="2" customFormat="1" ht="19.5" customHeight="1">
      <c r="A114" s="6">
        <v>112</v>
      </c>
      <c r="B114" s="8" t="s">
        <v>125</v>
      </c>
      <c r="C114" s="8" t="str">
        <f>"202152907904"</f>
        <v>202152907904</v>
      </c>
      <c r="D114" s="8" t="s">
        <v>122</v>
      </c>
      <c r="E114" s="9">
        <v>71</v>
      </c>
    </row>
    <row r="115" spans="1:5" s="2" customFormat="1" ht="19.5" customHeight="1">
      <c r="A115" s="6">
        <v>113</v>
      </c>
      <c r="B115" s="8" t="s">
        <v>126</v>
      </c>
      <c r="C115" s="8" t="str">
        <f>"202152907924"</f>
        <v>202152907924</v>
      </c>
      <c r="D115" s="8" t="s">
        <v>122</v>
      </c>
      <c r="E115" s="9">
        <v>70.8</v>
      </c>
    </row>
    <row r="116" spans="1:5" s="2" customFormat="1" ht="19.5" customHeight="1">
      <c r="A116" s="6">
        <v>114</v>
      </c>
      <c r="B116" s="8" t="s">
        <v>127</v>
      </c>
      <c r="C116" s="8" t="str">
        <f>"202152907930"</f>
        <v>202152907930</v>
      </c>
      <c r="D116" s="8" t="s">
        <v>122</v>
      </c>
      <c r="E116" s="9">
        <v>70.8</v>
      </c>
    </row>
    <row r="117" spans="1:5" s="2" customFormat="1" ht="19.5" customHeight="1">
      <c r="A117" s="6">
        <v>115</v>
      </c>
      <c r="B117" s="7" t="s">
        <v>128</v>
      </c>
      <c r="C117" s="7" t="str">
        <f>"202152909027"</f>
        <v>202152909027</v>
      </c>
      <c r="D117" s="7" t="s">
        <v>129</v>
      </c>
      <c r="E117" s="6">
        <v>69.1</v>
      </c>
    </row>
    <row r="118" spans="1:5" s="2" customFormat="1" ht="19.5" customHeight="1">
      <c r="A118" s="6">
        <v>116</v>
      </c>
      <c r="B118" s="8" t="s">
        <v>130</v>
      </c>
      <c r="C118" s="8" t="str">
        <f>"202152908601"</f>
        <v>202152908601</v>
      </c>
      <c r="D118" s="8" t="s">
        <v>129</v>
      </c>
      <c r="E118" s="9">
        <v>64</v>
      </c>
    </row>
    <row r="119" spans="1:5" s="2" customFormat="1" ht="19.5" customHeight="1">
      <c r="A119" s="6">
        <v>117</v>
      </c>
      <c r="B119" s="8" t="s">
        <v>131</v>
      </c>
      <c r="C119" s="8" t="str">
        <f>"202152908923"</f>
        <v>202152908923</v>
      </c>
      <c r="D119" s="8" t="s">
        <v>129</v>
      </c>
      <c r="E119" s="9">
        <v>62.2</v>
      </c>
    </row>
    <row r="120" spans="1:5" s="2" customFormat="1" ht="19.5" customHeight="1">
      <c r="A120" s="6">
        <v>118</v>
      </c>
      <c r="B120" s="8" t="s">
        <v>132</v>
      </c>
      <c r="C120" s="8" t="str">
        <f>"202152909228"</f>
        <v>202152909228</v>
      </c>
      <c r="D120" s="8" t="s">
        <v>129</v>
      </c>
      <c r="E120" s="9">
        <v>61</v>
      </c>
    </row>
    <row r="121" spans="1:5" s="2" customFormat="1" ht="19.5" customHeight="1">
      <c r="A121" s="6">
        <v>119</v>
      </c>
      <c r="B121" s="8" t="s">
        <v>133</v>
      </c>
      <c r="C121" s="8" t="str">
        <f>"202152908703"</f>
        <v>202152908703</v>
      </c>
      <c r="D121" s="8" t="s">
        <v>129</v>
      </c>
      <c r="E121" s="9">
        <v>58.2</v>
      </c>
    </row>
    <row r="122" spans="1:5" s="2" customFormat="1" ht="19.5" customHeight="1">
      <c r="A122" s="6">
        <v>120</v>
      </c>
      <c r="B122" s="8" t="s">
        <v>134</v>
      </c>
      <c r="C122" s="8" t="str">
        <f>"202152908915"</f>
        <v>202152908915</v>
      </c>
      <c r="D122" s="8" t="s">
        <v>129</v>
      </c>
      <c r="E122" s="9">
        <v>56.7</v>
      </c>
    </row>
    <row r="123" spans="1:5" s="2" customFormat="1" ht="19.5" customHeight="1">
      <c r="A123" s="6">
        <v>121</v>
      </c>
      <c r="B123" s="8" t="s">
        <v>135</v>
      </c>
      <c r="C123" s="8" t="str">
        <f>"202152909328"</f>
        <v>202152909328</v>
      </c>
      <c r="D123" s="8" t="s">
        <v>129</v>
      </c>
      <c r="E123" s="9">
        <v>56.7</v>
      </c>
    </row>
    <row r="124" spans="1:5" s="2" customFormat="1" ht="19.5" customHeight="1">
      <c r="A124" s="6">
        <v>122</v>
      </c>
      <c r="B124" s="8" t="s">
        <v>48</v>
      </c>
      <c r="C124" s="8" t="str">
        <f>"202152908513"</f>
        <v>202152908513</v>
      </c>
      <c r="D124" s="8" t="s">
        <v>129</v>
      </c>
      <c r="E124" s="9">
        <v>56.3</v>
      </c>
    </row>
    <row r="125" spans="1:5" s="2" customFormat="1" ht="19.5" customHeight="1">
      <c r="A125" s="6">
        <v>123</v>
      </c>
      <c r="B125" s="8" t="s">
        <v>136</v>
      </c>
      <c r="C125" s="8" t="str">
        <f>"202152908518"</f>
        <v>202152908518</v>
      </c>
      <c r="D125" s="8" t="s">
        <v>129</v>
      </c>
      <c r="E125" s="9">
        <v>55.6</v>
      </c>
    </row>
    <row r="126" spans="1:5" s="2" customFormat="1" ht="19.5" customHeight="1">
      <c r="A126" s="6">
        <v>124</v>
      </c>
      <c r="B126" s="8" t="s">
        <v>137</v>
      </c>
      <c r="C126" s="8" t="str">
        <f>"202152908920"</f>
        <v>202152908920</v>
      </c>
      <c r="D126" s="8" t="s">
        <v>129</v>
      </c>
      <c r="E126" s="9">
        <v>54.5</v>
      </c>
    </row>
    <row r="127" spans="1:5" s="2" customFormat="1" ht="19.5" customHeight="1">
      <c r="A127" s="6">
        <v>125</v>
      </c>
      <c r="B127" s="8" t="s">
        <v>138</v>
      </c>
      <c r="C127" s="8" t="str">
        <f>"202152908702"</f>
        <v>202152908702</v>
      </c>
      <c r="D127" s="8" t="s">
        <v>129</v>
      </c>
      <c r="E127" s="9">
        <v>54.2</v>
      </c>
    </row>
    <row r="128" spans="1:5" s="2" customFormat="1" ht="19.5" customHeight="1">
      <c r="A128" s="6">
        <v>126</v>
      </c>
      <c r="B128" s="8" t="s">
        <v>139</v>
      </c>
      <c r="C128" s="8" t="str">
        <f>"202152908205"</f>
        <v>202152908205</v>
      </c>
      <c r="D128" s="8" t="s">
        <v>129</v>
      </c>
      <c r="E128" s="9">
        <v>54.1</v>
      </c>
    </row>
    <row r="129" spans="1:5" s="2" customFormat="1" ht="19.5" customHeight="1">
      <c r="A129" s="6">
        <v>127</v>
      </c>
      <c r="B129" s="8" t="s">
        <v>140</v>
      </c>
      <c r="C129" s="8" t="str">
        <f>"202152908726"</f>
        <v>202152908726</v>
      </c>
      <c r="D129" s="8" t="s">
        <v>129</v>
      </c>
      <c r="E129" s="9">
        <v>53.9</v>
      </c>
    </row>
    <row r="130" spans="1:5" s="2" customFormat="1" ht="19.5" customHeight="1">
      <c r="A130" s="6">
        <v>128</v>
      </c>
      <c r="B130" s="8" t="s">
        <v>141</v>
      </c>
      <c r="C130" s="8" t="str">
        <f>"202152908214"</f>
        <v>202152908214</v>
      </c>
      <c r="D130" s="8" t="s">
        <v>129</v>
      </c>
      <c r="E130" s="9">
        <v>53.8</v>
      </c>
    </row>
    <row r="131" spans="1:5" s="2" customFormat="1" ht="19.5" customHeight="1">
      <c r="A131" s="6">
        <v>129</v>
      </c>
      <c r="B131" s="8" t="s">
        <v>142</v>
      </c>
      <c r="C131" s="8" t="str">
        <f>"202152908707"</f>
        <v>202152908707</v>
      </c>
      <c r="D131" s="8" t="s">
        <v>129</v>
      </c>
      <c r="E131" s="9">
        <v>53.8</v>
      </c>
    </row>
    <row r="132" spans="1:5" s="2" customFormat="1" ht="19.5" customHeight="1">
      <c r="A132" s="6">
        <v>130</v>
      </c>
      <c r="B132" s="8" t="s">
        <v>143</v>
      </c>
      <c r="C132" s="8" t="str">
        <f>"202152909102"</f>
        <v>202152909102</v>
      </c>
      <c r="D132" s="8" t="s">
        <v>129</v>
      </c>
      <c r="E132" s="9">
        <v>53.8</v>
      </c>
    </row>
    <row r="133" spans="1:5" s="2" customFormat="1" ht="19.5" customHeight="1">
      <c r="A133" s="6">
        <v>131</v>
      </c>
      <c r="B133" s="7" t="s">
        <v>144</v>
      </c>
      <c r="C133" s="7" t="str">
        <f>"202152909509"</f>
        <v>202152909509</v>
      </c>
      <c r="D133" s="7" t="s">
        <v>145</v>
      </c>
      <c r="E133" s="6">
        <v>60.4</v>
      </c>
    </row>
    <row r="134" spans="1:5" s="2" customFormat="1" ht="19.5" customHeight="1">
      <c r="A134" s="6">
        <v>132</v>
      </c>
      <c r="B134" s="8" t="s">
        <v>146</v>
      </c>
      <c r="C134" s="8" t="str">
        <f>"202152909502"</f>
        <v>202152909502</v>
      </c>
      <c r="D134" s="8" t="s">
        <v>145</v>
      </c>
      <c r="E134" s="9">
        <v>56.1</v>
      </c>
    </row>
    <row r="135" spans="1:5" s="2" customFormat="1" ht="19.5" customHeight="1">
      <c r="A135" s="6">
        <v>133</v>
      </c>
      <c r="B135" s="8" t="s">
        <v>147</v>
      </c>
      <c r="C135" s="8" t="str">
        <f>"202152909506"</f>
        <v>202152909506</v>
      </c>
      <c r="D135" s="8" t="s">
        <v>145</v>
      </c>
      <c r="E135" s="9">
        <v>52.2</v>
      </c>
    </row>
    <row r="136" spans="1:5" s="2" customFormat="1" ht="19.5" customHeight="1">
      <c r="A136" s="6">
        <v>134</v>
      </c>
      <c r="B136" s="8" t="s">
        <v>148</v>
      </c>
      <c r="C136" s="8" t="str">
        <f>"202152909517"</f>
        <v>202152909517</v>
      </c>
      <c r="D136" s="8" t="s">
        <v>145</v>
      </c>
      <c r="E136" s="9">
        <v>51.4</v>
      </c>
    </row>
    <row r="137" spans="1:5" s="2" customFormat="1" ht="19.5" customHeight="1">
      <c r="A137" s="6">
        <v>135</v>
      </c>
      <c r="B137" s="8" t="s">
        <v>149</v>
      </c>
      <c r="C137" s="8" t="str">
        <f>"202152909606"</f>
        <v>202152909606</v>
      </c>
      <c r="D137" s="8" t="s">
        <v>145</v>
      </c>
      <c r="E137" s="9">
        <v>51.2</v>
      </c>
    </row>
    <row r="138" spans="1:5" s="2" customFormat="1" ht="19.5" customHeight="1">
      <c r="A138" s="6">
        <v>136</v>
      </c>
      <c r="B138" s="8" t="s">
        <v>150</v>
      </c>
      <c r="C138" s="8" t="str">
        <f>"202152909604"</f>
        <v>202152909604</v>
      </c>
      <c r="D138" s="8" t="s">
        <v>145</v>
      </c>
      <c r="E138" s="9">
        <v>49.5</v>
      </c>
    </row>
    <row r="139" spans="1:5" s="2" customFormat="1" ht="19.5" customHeight="1">
      <c r="A139" s="6">
        <v>137</v>
      </c>
      <c r="B139" s="8" t="s">
        <v>151</v>
      </c>
      <c r="C139" s="8" t="str">
        <f>"202152909512"</f>
        <v>202152909512</v>
      </c>
      <c r="D139" s="8" t="s">
        <v>145</v>
      </c>
      <c r="E139" s="9">
        <v>48.5</v>
      </c>
    </row>
    <row r="140" spans="1:5" s="2" customFormat="1" ht="19.5" customHeight="1">
      <c r="A140" s="6">
        <v>138</v>
      </c>
      <c r="B140" s="8" t="s">
        <v>152</v>
      </c>
      <c r="C140" s="8" t="str">
        <f>"202152909524"</f>
        <v>202152909524</v>
      </c>
      <c r="D140" s="8" t="s">
        <v>145</v>
      </c>
      <c r="E140" s="9">
        <v>48.2</v>
      </c>
    </row>
    <row r="141" spans="1:5" s="2" customFormat="1" ht="19.5" customHeight="1">
      <c r="A141" s="6">
        <v>139</v>
      </c>
      <c r="B141" s="7" t="s">
        <v>153</v>
      </c>
      <c r="C141" s="7" t="str">
        <f>"202152909708"</f>
        <v>202152909708</v>
      </c>
      <c r="D141" s="7" t="s">
        <v>154</v>
      </c>
      <c r="E141" s="6">
        <v>67.5</v>
      </c>
    </row>
    <row r="142" spans="1:5" s="2" customFormat="1" ht="19.5" customHeight="1">
      <c r="A142" s="6">
        <v>140</v>
      </c>
      <c r="B142" s="8" t="s">
        <v>155</v>
      </c>
      <c r="C142" s="8" t="str">
        <f>"202152909714"</f>
        <v>202152909714</v>
      </c>
      <c r="D142" s="8" t="s">
        <v>154</v>
      </c>
      <c r="E142" s="9">
        <v>58.4</v>
      </c>
    </row>
    <row r="143" spans="1:5" s="2" customFormat="1" ht="19.5" customHeight="1">
      <c r="A143" s="6">
        <v>141</v>
      </c>
      <c r="B143" s="7" t="s">
        <v>156</v>
      </c>
      <c r="C143" s="7" t="str">
        <f>"202152909930"</f>
        <v>202152909930</v>
      </c>
      <c r="D143" s="7" t="s">
        <v>157</v>
      </c>
      <c r="E143" s="6">
        <v>60.7</v>
      </c>
    </row>
    <row r="144" spans="1:5" s="2" customFormat="1" ht="19.5" customHeight="1">
      <c r="A144" s="6">
        <v>142</v>
      </c>
      <c r="B144" s="8" t="s">
        <v>158</v>
      </c>
      <c r="C144" s="8" t="str">
        <f>"202152909828"</f>
        <v>202152909828</v>
      </c>
      <c r="D144" s="8" t="s">
        <v>157</v>
      </c>
      <c r="E144" s="9">
        <v>60.5</v>
      </c>
    </row>
    <row r="145" spans="1:5" s="2" customFormat="1" ht="19.5" customHeight="1">
      <c r="A145" s="6">
        <v>143</v>
      </c>
      <c r="B145" s="8" t="s">
        <v>159</v>
      </c>
      <c r="C145" s="8" t="str">
        <f>"202152909815"</f>
        <v>202152909815</v>
      </c>
      <c r="D145" s="8" t="s">
        <v>157</v>
      </c>
      <c r="E145" s="9">
        <v>59.7</v>
      </c>
    </row>
    <row r="146" spans="1:5" s="2" customFormat="1" ht="19.5" customHeight="1">
      <c r="A146" s="6">
        <v>144</v>
      </c>
      <c r="B146" s="7" t="s">
        <v>160</v>
      </c>
      <c r="C146" s="7" t="str">
        <f>"202152910208"</f>
        <v>202152910208</v>
      </c>
      <c r="D146" s="7" t="s">
        <v>161</v>
      </c>
      <c r="E146" s="6">
        <v>67</v>
      </c>
    </row>
    <row r="147" spans="1:5" s="2" customFormat="1" ht="19.5" customHeight="1">
      <c r="A147" s="6">
        <v>145</v>
      </c>
      <c r="B147" s="8" t="s">
        <v>162</v>
      </c>
      <c r="C147" s="8" t="str">
        <f>"202152910218"</f>
        <v>202152910218</v>
      </c>
      <c r="D147" s="8" t="s">
        <v>161</v>
      </c>
      <c r="E147" s="9">
        <v>64.1</v>
      </c>
    </row>
    <row r="148" spans="1:5" s="2" customFormat="1" ht="19.5" customHeight="1">
      <c r="A148" s="6">
        <v>146</v>
      </c>
      <c r="B148" s="8" t="s">
        <v>163</v>
      </c>
      <c r="C148" s="8" t="str">
        <f>"202152910202"</f>
        <v>202152910202</v>
      </c>
      <c r="D148" s="8" t="s">
        <v>161</v>
      </c>
      <c r="E148" s="9">
        <v>63.5</v>
      </c>
    </row>
    <row r="149" spans="1:5" s="2" customFormat="1" ht="19.5" customHeight="1">
      <c r="A149" s="6">
        <v>147</v>
      </c>
      <c r="B149" s="7" t="s">
        <v>164</v>
      </c>
      <c r="C149" s="7" t="str">
        <f>"202152910313"</f>
        <v>202152910313</v>
      </c>
      <c r="D149" s="7" t="s">
        <v>165</v>
      </c>
      <c r="E149" s="6">
        <v>52.3</v>
      </c>
    </row>
    <row r="150" spans="1:5" s="2" customFormat="1" ht="19.5" customHeight="1">
      <c r="A150" s="6">
        <v>148</v>
      </c>
      <c r="B150" s="8" t="s">
        <v>166</v>
      </c>
      <c r="C150" s="8" t="str">
        <f>"202152910308"</f>
        <v>202152910308</v>
      </c>
      <c r="D150" s="8" t="s">
        <v>165</v>
      </c>
      <c r="E150" s="9">
        <v>45.5</v>
      </c>
    </row>
    <row r="151" spans="1:5" s="2" customFormat="1" ht="19.5" customHeight="1">
      <c r="A151" s="6">
        <v>149</v>
      </c>
      <c r="B151" s="8" t="s">
        <v>167</v>
      </c>
      <c r="C151" s="8" t="str">
        <f>"202152910311"</f>
        <v>202152910311</v>
      </c>
      <c r="D151" s="8" t="s">
        <v>165</v>
      </c>
      <c r="E151" s="9">
        <v>44.6</v>
      </c>
    </row>
    <row r="152" spans="1:5" s="2" customFormat="1" ht="19.5" customHeight="1">
      <c r="A152" s="6">
        <v>150</v>
      </c>
      <c r="B152" s="7" t="s">
        <v>168</v>
      </c>
      <c r="C152" s="7" t="str">
        <f>"202152910425"</f>
        <v>202152910425</v>
      </c>
      <c r="D152" s="7" t="s">
        <v>169</v>
      </c>
      <c r="E152" s="6">
        <v>72.5</v>
      </c>
    </row>
    <row r="153" spans="1:5" s="2" customFormat="1" ht="19.5" customHeight="1">
      <c r="A153" s="6">
        <v>151</v>
      </c>
      <c r="B153" s="8" t="s">
        <v>170</v>
      </c>
      <c r="C153" s="8" t="str">
        <f>"202152910805"</f>
        <v>202152910805</v>
      </c>
      <c r="D153" s="8" t="s">
        <v>169</v>
      </c>
      <c r="E153" s="9">
        <v>70.5</v>
      </c>
    </row>
    <row r="154" spans="1:5" s="2" customFormat="1" ht="19.5" customHeight="1">
      <c r="A154" s="6">
        <v>152</v>
      </c>
      <c r="B154" s="8" t="s">
        <v>171</v>
      </c>
      <c r="C154" s="8" t="str">
        <f>"202152910408"</f>
        <v>202152910408</v>
      </c>
      <c r="D154" s="8" t="s">
        <v>169</v>
      </c>
      <c r="E154" s="9">
        <v>70.1</v>
      </c>
    </row>
    <row r="155" spans="1:5" s="2" customFormat="1" ht="19.5" customHeight="1">
      <c r="A155" s="6">
        <v>153</v>
      </c>
      <c r="B155" s="8" t="s">
        <v>172</v>
      </c>
      <c r="C155" s="8" t="str">
        <f>"202152910809"</f>
        <v>202152910809</v>
      </c>
      <c r="D155" s="8" t="s">
        <v>169</v>
      </c>
      <c r="E155" s="9">
        <v>68.3</v>
      </c>
    </row>
    <row r="156" spans="1:5" s="2" customFormat="1" ht="19.5" customHeight="1">
      <c r="A156" s="6">
        <v>154</v>
      </c>
      <c r="B156" s="8" t="s">
        <v>173</v>
      </c>
      <c r="C156" s="8" t="str">
        <f>"202152910627"</f>
        <v>202152910627</v>
      </c>
      <c r="D156" s="8" t="s">
        <v>169</v>
      </c>
      <c r="E156" s="9">
        <v>68.1</v>
      </c>
    </row>
    <row r="157" spans="1:5" s="2" customFormat="1" ht="19.5" customHeight="1">
      <c r="A157" s="6">
        <v>155</v>
      </c>
      <c r="B157" s="8" t="s">
        <v>174</v>
      </c>
      <c r="C157" s="8" t="str">
        <f>"202152910403"</f>
        <v>202152910403</v>
      </c>
      <c r="D157" s="8" t="s">
        <v>169</v>
      </c>
      <c r="E157" s="9">
        <v>67.4</v>
      </c>
    </row>
    <row r="158" spans="1:5" s="2" customFormat="1" ht="19.5" customHeight="1">
      <c r="A158" s="6">
        <v>156</v>
      </c>
      <c r="B158" s="7" t="s">
        <v>175</v>
      </c>
      <c r="C158" s="7" t="str">
        <f>"202152910914"</f>
        <v>202152910914</v>
      </c>
      <c r="D158" s="7" t="s">
        <v>176</v>
      </c>
      <c r="E158" s="6">
        <v>66.8</v>
      </c>
    </row>
    <row r="159" spans="1:5" s="2" customFormat="1" ht="19.5" customHeight="1">
      <c r="A159" s="6">
        <v>157</v>
      </c>
      <c r="B159" s="8" t="s">
        <v>177</v>
      </c>
      <c r="C159" s="8" t="str">
        <f>"202152911127"</f>
        <v>202152911127</v>
      </c>
      <c r="D159" s="8" t="s">
        <v>176</v>
      </c>
      <c r="E159" s="9">
        <v>65.1</v>
      </c>
    </row>
    <row r="160" spans="1:5" s="2" customFormat="1" ht="19.5" customHeight="1">
      <c r="A160" s="6">
        <v>158</v>
      </c>
      <c r="B160" s="8" t="s">
        <v>178</v>
      </c>
      <c r="C160" s="8" t="str">
        <f>"202152911210"</f>
        <v>202152911210</v>
      </c>
      <c r="D160" s="8" t="s">
        <v>176</v>
      </c>
      <c r="E160" s="9">
        <v>64.9</v>
      </c>
    </row>
    <row r="161" spans="1:5" s="2" customFormat="1" ht="19.5" customHeight="1">
      <c r="A161" s="6">
        <v>159</v>
      </c>
      <c r="B161" s="8" t="s">
        <v>179</v>
      </c>
      <c r="C161" s="8" t="str">
        <f>"202152911121"</f>
        <v>202152911121</v>
      </c>
      <c r="D161" s="8" t="s">
        <v>176</v>
      </c>
      <c r="E161" s="9">
        <v>64.8</v>
      </c>
    </row>
    <row r="162" spans="1:5" s="2" customFormat="1" ht="19.5" customHeight="1">
      <c r="A162" s="6">
        <v>160</v>
      </c>
      <c r="B162" s="8" t="s">
        <v>180</v>
      </c>
      <c r="C162" s="8" t="str">
        <f>"202152911123"</f>
        <v>202152911123</v>
      </c>
      <c r="D162" s="8" t="s">
        <v>176</v>
      </c>
      <c r="E162" s="9">
        <v>64.8</v>
      </c>
    </row>
    <row r="163" spans="1:5" s="2" customFormat="1" ht="19.5" customHeight="1">
      <c r="A163" s="6">
        <v>161</v>
      </c>
      <c r="B163" s="8" t="s">
        <v>181</v>
      </c>
      <c r="C163" s="8" t="str">
        <f>"202152911008"</f>
        <v>202152911008</v>
      </c>
      <c r="D163" s="8" t="s">
        <v>176</v>
      </c>
      <c r="E163" s="9">
        <v>63.8</v>
      </c>
    </row>
    <row r="164" spans="1:5" s="2" customFormat="1" ht="19.5" customHeight="1">
      <c r="A164" s="6">
        <v>162</v>
      </c>
      <c r="B164" s="8" t="s">
        <v>182</v>
      </c>
      <c r="C164" s="8" t="str">
        <f>"202152911202"</f>
        <v>202152911202</v>
      </c>
      <c r="D164" s="8" t="s">
        <v>176</v>
      </c>
      <c r="E164" s="9">
        <v>63.2</v>
      </c>
    </row>
    <row r="165" spans="1:5" s="2" customFormat="1" ht="19.5" customHeight="1">
      <c r="A165" s="6">
        <v>163</v>
      </c>
      <c r="B165" s="8" t="s">
        <v>183</v>
      </c>
      <c r="C165" s="8" t="str">
        <f>"202152911025"</f>
        <v>202152911025</v>
      </c>
      <c r="D165" s="8" t="s">
        <v>176</v>
      </c>
      <c r="E165" s="9">
        <v>63</v>
      </c>
    </row>
    <row r="166" spans="1:5" s="2" customFormat="1" ht="19.5" customHeight="1">
      <c r="A166" s="6">
        <v>164</v>
      </c>
      <c r="B166" s="8" t="s">
        <v>184</v>
      </c>
      <c r="C166" s="8" t="str">
        <f>"202152911114"</f>
        <v>202152911114</v>
      </c>
      <c r="D166" s="8" t="s">
        <v>176</v>
      </c>
      <c r="E166" s="9">
        <v>62.9</v>
      </c>
    </row>
    <row r="167" spans="1:5" s="2" customFormat="1" ht="19.5" customHeight="1">
      <c r="A167" s="6">
        <v>165</v>
      </c>
      <c r="B167" s="7" t="s">
        <v>185</v>
      </c>
      <c r="C167" s="7" t="str">
        <f>"202152911615"</f>
        <v>202152911615</v>
      </c>
      <c r="D167" s="7" t="s">
        <v>186</v>
      </c>
      <c r="E167" s="6">
        <v>81.8</v>
      </c>
    </row>
    <row r="168" spans="1:5" s="2" customFormat="1" ht="19.5" customHeight="1">
      <c r="A168" s="6">
        <v>166</v>
      </c>
      <c r="B168" s="8" t="s">
        <v>187</v>
      </c>
      <c r="C168" s="8" t="str">
        <f>"202152911319"</f>
        <v>202152911319</v>
      </c>
      <c r="D168" s="8" t="s">
        <v>186</v>
      </c>
      <c r="E168" s="9">
        <v>80.6</v>
      </c>
    </row>
    <row r="169" spans="1:5" s="2" customFormat="1" ht="19.5" customHeight="1">
      <c r="A169" s="6">
        <v>167</v>
      </c>
      <c r="B169" s="8" t="s">
        <v>188</v>
      </c>
      <c r="C169" s="8" t="str">
        <f>"202152911512"</f>
        <v>202152911512</v>
      </c>
      <c r="D169" s="8" t="s">
        <v>186</v>
      </c>
      <c r="E169" s="9">
        <v>79</v>
      </c>
    </row>
    <row r="170" spans="1:5" s="2" customFormat="1" ht="19.5" customHeight="1">
      <c r="A170" s="6">
        <v>168</v>
      </c>
      <c r="B170" s="8" t="s">
        <v>189</v>
      </c>
      <c r="C170" s="8" t="str">
        <f>"202152911708"</f>
        <v>202152911708</v>
      </c>
      <c r="D170" s="8" t="s">
        <v>186</v>
      </c>
      <c r="E170" s="9">
        <v>77.8</v>
      </c>
    </row>
    <row r="171" spans="1:5" s="2" customFormat="1" ht="19.5" customHeight="1">
      <c r="A171" s="6">
        <v>169</v>
      </c>
      <c r="B171" s="8" t="s">
        <v>190</v>
      </c>
      <c r="C171" s="8" t="str">
        <f>"202152911610"</f>
        <v>202152911610</v>
      </c>
      <c r="D171" s="8" t="s">
        <v>186</v>
      </c>
      <c r="E171" s="9">
        <v>77.5</v>
      </c>
    </row>
    <row r="172" spans="1:5" s="2" customFormat="1" ht="19.5" customHeight="1">
      <c r="A172" s="6">
        <v>170</v>
      </c>
      <c r="B172" s="8" t="s">
        <v>191</v>
      </c>
      <c r="C172" s="8" t="str">
        <f>"202152911704"</f>
        <v>202152911704</v>
      </c>
      <c r="D172" s="8" t="s">
        <v>186</v>
      </c>
      <c r="E172" s="9">
        <v>76.7</v>
      </c>
    </row>
    <row r="173" spans="1:5" s="2" customFormat="1" ht="19.5" customHeight="1">
      <c r="A173" s="6">
        <v>171</v>
      </c>
      <c r="B173" s="8" t="s">
        <v>192</v>
      </c>
      <c r="C173" s="8" t="str">
        <f>"202152911423"</f>
        <v>202152911423</v>
      </c>
      <c r="D173" s="8" t="s">
        <v>186</v>
      </c>
      <c r="E173" s="9">
        <v>74.5</v>
      </c>
    </row>
    <row r="174" spans="1:5" s="2" customFormat="1" ht="19.5" customHeight="1">
      <c r="A174" s="6">
        <v>172</v>
      </c>
      <c r="B174" s="8" t="s">
        <v>193</v>
      </c>
      <c r="C174" s="8" t="str">
        <f>"202152911618"</f>
        <v>202152911618</v>
      </c>
      <c r="D174" s="8" t="s">
        <v>186</v>
      </c>
      <c r="E174" s="9">
        <v>73.6</v>
      </c>
    </row>
    <row r="175" spans="1:5" s="2" customFormat="1" ht="19.5" customHeight="1">
      <c r="A175" s="6">
        <v>173</v>
      </c>
      <c r="B175" s="8" t="s">
        <v>194</v>
      </c>
      <c r="C175" s="8" t="str">
        <f>"202152911828"</f>
        <v>202152911828</v>
      </c>
      <c r="D175" s="8" t="s">
        <v>186</v>
      </c>
      <c r="E175" s="9">
        <v>73.1</v>
      </c>
    </row>
    <row r="176" spans="1:5" s="2" customFormat="1" ht="19.5" customHeight="1">
      <c r="A176" s="6">
        <v>174</v>
      </c>
      <c r="B176" s="8" t="s">
        <v>195</v>
      </c>
      <c r="C176" s="8" t="str">
        <f>"202152911414"</f>
        <v>202152911414</v>
      </c>
      <c r="D176" s="8" t="s">
        <v>186</v>
      </c>
      <c r="E176" s="9">
        <v>72.8</v>
      </c>
    </row>
    <row r="177" spans="1:5" s="2" customFormat="1" ht="19.5" customHeight="1">
      <c r="A177" s="6">
        <v>175</v>
      </c>
      <c r="B177" s="8" t="s">
        <v>196</v>
      </c>
      <c r="C177" s="8" t="str">
        <f>"202152911317"</f>
        <v>202152911317</v>
      </c>
      <c r="D177" s="8" t="s">
        <v>186</v>
      </c>
      <c r="E177" s="9">
        <v>72.6</v>
      </c>
    </row>
    <row r="178" spans="1:5" s="2" customFormat="1" ht="19.5" customHeight="1">
      <c r="A178" s="6">
        <v>176</v>
      </c>
      <c r="B178" s="8" t="s">
        <v>197</v>
      </c>
      <c r="C178" s="8" t="str">
        <f>"202152911501"</f>
        <v>202152911501</v>
      </c>
      <c r="D178" s="8" t="s">
        <v>186</v>
      </c>
      <c r="E178" s="9">
        <v>72.6</v>
      </c>
    </row>
    <row r="179" spans="1:5" s="2" customFormat="1" ht="19.5" customHeight="1">
      <c r="A179" s="6">
        <v>177</v>
      </c>
      <c r="B179" s="8" t="s">
        <v>198</v>
      </c>
      <c r="C179" s="8" t="str">
        <f>"202152911526"</f>
        <v>202152911526</v>
      </c>
      <c r="D179" s="8" t="s">
        <v>186</v>
      </c>
      <c r="E179" s="9">
        <v>72.6</v>
      </c>
    </row>
    <row r="180" spans="1:5" s="2" customFormat="1" ht="19.5" customHeight="1">
      <c r="A180" s="6">
        <v>178</v>
      </c>
      <c r="B180" s="8" t="s">
        <v>199</v>
      </c>
      <c r="C180" s="8" t="str">
        <f>"202152911628"</f>
        <v>202152911628</v>
      </c>
      <c r="D180" s="8" t="s">
        <v>186</v>
      </c>
      <c r="E180" s="9">
        <v>72.6</v>
      </c>
    </row>
    <row r="181" spans="1:5" s="2" customFormat="1" ht="19.5" customHeight="1">
      <c r="A181" s="6">
        <v>179</v>
      </c>
      <c r="B181" s="8" t="s">
        <v>200</v>
      </c>
      <c r="C181" s="8" t="str">
        <f>"202152911801"</f>
        <v>202152911801</v>
      </c>
      <c r="D181" s="8" t="s">
        <v>186</v>
      </c>
      <c r="E181" s="9">
        <v>72.5</v>
      </c>
    </row>
    <row r="182" spans="1:5" s="2" customFormat="1" ht="19.5" customHeight="1">
      <c r="A182" s="6">
        <v>180</v>
      </c>
      <c r="B182" s="8" t="s">
        <v>201</v>
      </c>
      <c r="C182" s="8" t="str">
        <f>"202152911826"</f>
        <v>202152911826</v>
      </c>
      <c r="D182" s="8" t="s">
        <v>186</v>
      </c>
      <c r="E182" s="9">
        <v>72.5</v>
      </c>
    </row>
    <row r="183" spans="1:5" s="2" customFormat="1" ht="19.5" customHeight="1">
      <c r="A183" s="6">
        <v>181</v>
      </c>
      <c r="B183" s="8" t="s">
        <v>202</v>
      </c>
      <c r="C183" s="8" t="str">
        <f>"202152911829"</f>
        <v>202152911829</v>
      </c>
      <c r="D183" s="8" t="s">
        <v>186</v>
      </c>
      <c r="E183" s="9">
        <v>72.4</v>
      </c>
    </row>
    <row r="184" spans="1:5" s="2" customFormat="1" ht="19.5" customHeight="1">
      <c r="A184" s="6">
        <v>182</v>
      </c>
      <c r="B184" s="8" t="s">
        <v>203</v>
      </c>
      <c r="C184" s="8" t="str">
        <f>"202152911901"</f>
        <v>202152911901</v>
      </c>
      <c r="D184" s="8" t="s">
        <v>186</v>
      </c>
      <c r="E184" s="9">
        <v>72.3</v>
      </c>
    </row>
    <row r="185" spans="1:5" s="2" customFormat="1" ht="19.5" customHeight="1">
      <c r="A185" s="6">
        <v>183</v>
      </c>
      <c r="B185" s="8" t="s">
        <v>204</v>
      </c>
      <c r="C185" s="8" t="str">
        <f>"202152911809"</f>
        <v>202152911809</v>
      </c>
      <c r="D185" s="8" t="s">
        <v>186</v>
      </c>
      <c r="E185" s="9">
        <v>71.9</v>
      </c>
    </row>
    <row r="186" spans="1:5" s="2" customFormat="1" ht="19.5" customHeight="1">
      <c r="A186" s="6">
        <v>184</v>
      </c>
      <c r="B186" s="8" t="s">
        <v>205</v>
      </c>
      <c r="C186" s="8" t="str">
        <f>"202152911314"</f>
        <v>202152911314</v>
      </c>
      <c r="D186" s="8" t="s">
        <v>186</v>
      </c>
      <c r="E186" s="9">
        <v>71.8</v>
      </c>
    </row>
    <row r="187" spans="1:5" s="2" customFormat="1" ht="19.5" customHeight="1">
      <c r="A187" s="6">
        <v>185</v>
      </c>
      <c r="B187" s="8" t="s">
        <v>206</v>
      </c>
      <c r="C187" s="8" t="str">
        <f>"202152911606"</f>
        <v>202152911606</v>
      </c>
      <c r="D187" s="8" t="s">
        <v>186</v>
      </c>
      <c r="E187" s="9">
        <v>71.7</v>
      </c>
    </row>
    <row r="188" spans="1:5" s="2" customFormat="1" ht="19.5" customHeight="1">
      <c r="A188" s="6">
        <v>186</v>
      </c>
      <c r="B188" s="7" t="s">
        <v>207</v>
      </c>
      <c r="C188" s="7" t="str">
        <f>"202152912302"</f>
        <v>202152912302</v>
      </c>
      <c r="D188" s="7" t="s">
        <v>208</v>
      </c>
      <c r="E188" s="6">
        <v>69.9</v>
      </c>
    </row>
    <row r="189" spans="1:5" s="2" customFormat="1" ht="19.5" customHeight="1">
      <c r="A189" s="6">
        <v>187</v>
      </c>
      <c r="B189" s="8" t="s">
        <v>209</v>
      </c>
      <c r="C189" s="8" t="str">
        <f>"202152912010"</f>
        <v>202152912010</v>
      </c>
      <c r="D189" s="8" t="s">
        <v>208</v>
      </c>
      <c r="E189" s="9">
        <v>68.2</v>
      </c>
    </row>
    <row r="190" spans="1:5" s="2" customFormat="1" ht="19.5" customHeight="1">
      <c r="A190" s="6">
        <v>188</v>
      </c>
      <c r="B190" s="8" t="s">
        <v>210</v>
      </c>
      <c r="C190" s="8" t="str">
        <f>"202152912015"</f>
        <v>202152912015</v>
      </c>
      <c r="D190" s="8" t="s">
        <v>208</v>
      </c>
      <c r="E190" s="9">
        <v>68</v>
      </c>
    </row>
    <row r="191" spans="1:5" s="2" customFormat="1" ht="19.5" customHeight="1">
      <c r="A191" s="6">
        <v>189</v>
      </c>
      <c r="B191" s="8" t="s">
        <v>211</v>
      </c>
      <c r="C191" s="8" t="str">
        <f>"202152912322"</f>
        <v>202152912322</v>
      </c>
      <c r="D191" s="8" t="s">
        <v>208</v>
      </c>
      <c r="E191" s="9">
        <v>67</v>
      </c>
    </row>
    <row r="192" spans="1:5" s="2" customFormat="1" ht="19.5" customHeight="1">
      <c r="A192" s="6">
        <v>190</v>
      </c>
      <c r="B192" s="8" t="s">
        <v>130</v>
      </c>
      <c r="C192" s="8" t="str">
        <f>"202152912309"</f>
        <v>202152912309</v>
      </c>
      <c r="D192" s="8" t="s">
        <v>208</v>
      </c>
      <c r="E192" s="9">
        <v>66</v>
      </c>
    </row>
    <row r="193" spans="1:5" s="2" customFormat="1" ht="19.5" customHeight="1">
      <c r="A193" s="6">
        <v>191</v>
      </c>
      <c r="B193" s="8" t="s">
        <v>212</v>
      </c>
      <c r="C193" s="8" t="str">
        <f>"202152912025"</f>
        <v>202152912025</v>
      </c>
      <c r="D193" s="8" t="s">
        <v>208</v>
      </c>
      <c r="E193" s="9">
        <v>65.1</v>
      </c>
    </row>
    <row r="194" spans="1:5" s="2" customFormat="1" ht="19.5" customHeight="1">
      <c r="A194" s="6">
        <v>192</v>
      </c>
      <c r="B194" s="8" t="s">
        <v>213</v>
      </c>
      <c r="C194" s="8" t="str">
        <f>"202152912214"</f>
        <v>202152912214</v>
      </c>
      <c r="D194" s="8" t="s">
        <v>208</v>
      </c>
      <c r="E194" s="9">
        <v>63.8</v>
      </c>
    </row>
    <row r="195" spans="1:5" s="2" customFormat="1" ht="19.5" customHeight="1">
      <c r="A195" s="6">
        <v>193</v>
      </c>
      <c r="B195" s="8" t="s">
        <v>214</v>
      </c>
      <c r="C195" s="8" t="str">
        <f>"202152912320"</f>
        <v>202152912320</v>
      </c>
      <c r="D195" s="8" t="s">
        <v>208</v>
      </c>
      <c r="E195" s="9">
        <v>62.8</v>
      </c>
    </row>
    <row r="196" spans="1:5" s="2" customFormat="1" ht="19.5" customHeight="1">
      <c r="A196" s="6">
        <v>194</v>
      </c>
      <c r="B196" s="8" t="s">
        <v>215</v>
      </c>
      <c r="C196" s="8" t="str">
        <f>"202152912021"</f>
        <v>202152912021</v>
      </c>
      <c r="D196" s="8" t="s">
        <v>208</v>
      </c>
      <c r="E196" s="9">
        <v>62.4</v>
      </c>
    </row>
    <row r="197" spans="1:5" s="2" customFormat="1" ht="19.5" customHeight="1">
      <c r="A197" s="6">
        <v>195</v>
      </c>
      <c r="B197" s="8" t="s">
        <v>216</v>
      </c>
      <c r="C197" s="8" t="str">
        <f>"202152912008"</f>
        <v>202152912008</v>
      </c>
      <c r="D197" s="8" t="s">
        <v>208</v>
      </c>
      <c r="E197" s="9">
        <v>62.3</v>
      </c>
    </row>
    <row r="198" spans="1:5" s="2" customFormat="1" ht="19.5" customHeight="1">
      <c r="A198" s="6">
        <v>196</v>
      </c>
      <c r="B198" s="8" t="s">
        <v>217</v>
      </c>
      <c r="C198" s="8" t="str">
        <f>"202152912111"</f>
        <v>202152912111</v>
      </c>
      <c r="D198" s="8" t="s">
        <v>208</v>
      </c>
      <c r="E198" s="9">
        <v>61.7</v>
      </c>
    </row>
    <row r="199" spans="1:5" s="2" customFormat="1" ht="19.5" customHeight="1">
      <c r="A199" s="6">
        <v>197</v>
      </c>
      <c r="B199" s="8" t="s">
        <v>218</v>
      </c>
      <c r="C199" s="8" t="str">
        <f>"202152912303"</f>
        <v>202152912303</v>
      </c>
      <c r="D199" s="8" t="s">
        <v>208</v>
      </c>
      <c r="E199" s="9">
        <v>60.4</v>
      </c>
    </row>
    <row r="200" spans="1:5" s="2" customFormat="1" ht="19.5" customHeight="1">
      <c r="A200" s="6">
        <v>198</v>
      </c>
      <c r="B200" s="8" t="s">
        <v>219</v>
      </c>
      <c r="C200" s="8" t="str">
        <f>"202152912105"</f>
        <v>202152912105</v>
      </c>
      <c r="D200" s="8" t="s">
        <v>208</v>
      </c>
      <c r="E200" s="9">
        <v>60.3</v>
      </c>
    </row>
    <row r="201" spans="1:5" s="2" customFormat="1" ht="19.5" customHeight="1">
      <c r="A201" s="6">
        <v>199</v>
      </c>
      <c r="B201" s="8" t="s">
        <v>220</v>
      </c>
      <c r="C201" s="8" t="str">
        <f>"202152912204"</f>
        <v>202152912204</v>
      </c>
      <c r="D201" s="8" t="s">
        <v>208</v>
      </c>
      <c r="E201" s="9">
        <v>60.2</v>
      </c>
    </row>
    <row r="202" spans="1:5" s="2" customFormat="1" ht="19.5" customHeight="1">
      <c r="A202" s="6">
        <v>200</v>
      </c>
      <c r="B202" s="8" t="s">
        <v>221</v>
      </c>
      <c r="C202" s="8" t="str">
        <f>"202152912319"</f>
        <v>202152912319</v>
      </c>
      <c r="D202" s="8" t="s">
        <v>208</v>
      </c>
      <c r="E202" s="9">
        <v>58.6</v>
      </c>
    </row>
    <row r="203" spans="1:5" s="2" customFormat="1" ht="19.5" customHeight="1">
      <c r="A203" s="6">
        <v>201</v>
      </c>
      <c r="B203" s="7" t="s">
        <v>222</v>
      </c>
      <c r="C203" s="7" t="str">
        <f>"202152912330"</f>
        <v>202152912330</v>
      </c>
      <c r="D203" s="7" t="s">
        <v>223</v>
      </c>
      <c r="E203" s="6">
        <v>50.5</v>
      </c>
    </row>
    <row r="204" spans="1:5" s="2" customFormat="1" ht="19.5" customHeight="1">
      <c r="A204" s="6">
        <v>202</v>
      </c>
      <c r="B204" s="7" t="s">
        <v>224</v>
      </c>
      <c r="C204" s="7" t="str">
        <f>"202152912728"</f>
        <v>202152912728</v>
      </c>
      <c r="D204" s="7" t="s">
        <v>225</v>
      </c>
      <c r="E204" s="6">
        <v>70.3</v>
      </c>
    </row>
    <row r="205" spans="1:5" s="2" customFormat="1" ht="19.5" customHeight="1">
      <c r="A205" s="6">
        <v>203</v>
      </c>
      <c r="B205" s="8" t="s">
        <v>226</v>
      </c>
      <c r="C205" s="8" t="str">
        <f>"202152912608"</f>
        <v>202152912608</v>
      </c>
      <c r="D205" s="8" t="s">
        <v>225</v>
      </c>
      <c r="E205" s="9">
        <v>70.1</v>
      </c>
    </row>
    <row r="206" spans="1:5" s="2" customFormat="1" ht="19.5" customHeight="1">
      <c r="A206" s="6">
        <v>204</v>
      </c>
      <c r="B206" s="8" t="s">
        <v>227</v>
      </c>
      <c r="C206" s="8" t="str">
        <f>"202152912710"</f>
        <v>202152912710</v>
      </c>
      <c r="D206" s="8" t="s">
        <v>225</v>
      </c>
      <c r="E206" s="9">
        <v>70</v>
      </c>
    </row>
    <row r="207" spans="1:5" s="2" customFormat="1" ht="19.5" customHeight="1">
      <c r="A207" s="6">
        <v>205</v>
      </c>
      <c r="B207" s="8" t="s">
        <v>228</v>
      </c>
      <c r="C207" s="8" t="str">
        <f>"202152912716"</f>
        <v>202152912716</v>
      </c>
      <c r="D207" s="8" t="s">
        <v>225</v>
      </c>
      <c r="E207" s="9">
        <v>67.9</v>
      </c>
    </row>
    <row r="208" spans="1:5" s="2" customFormat="1" ht="19.5" customHeight="1">
      <c r="A208" s="6">
        <v>206</v>
      </c>
      <c r="B208" s="8" t="s">
        <v>229</v>
      </c>
      <c r="C208" s="8" t="str">
        <f>"202152912520"</f>
        <v>202152912520</v>
      </c>
      <c r="D208" s="8" t="s">
        <v>225</v>
      </c>
      <c r="E208" s="9">
        <v>66.9</v>
      </c>
    </row>
    <row r="209" spans="1:5" s="2" customFormat="1" ht="19.5" customHeight="1">
      <c r="A209" s="6">
        <v>207</v>
      </c>
      <c r="B209" s="8" t="s">
        <v>230</v>
      </c>
      <c r="C209" s="8" t="str">
        <f>"202152912407"</f>
        <v>202152912407</v>
      </c>
      <c r="D209" s="8" t="s">
        <v>225</v>
      </c>
      <c r="E209" s="9">
        <v>64.8</v>
      </c>
    </row>
    <row r="210" spans="1:5" s="2" customFormat="1" ht="19.5" customHeight="1">
      <c r="A210" s="6">
        <v>208</v>
      </c>
      <c r="B210" s="8" t="s">
        <v>231</v>
      </c>
      <c r="C210" s="8" t="str">
        <f>"202152912619"</f>
        <v>202152912619</v>
      </c>
      <c r="D210" s="8" t="s">
        <v>225</v>
      </c>
      <c r="E210" s="9">
        <v>64.1</v>
      </c>
    </row>
    <row r="211" spans="1:5" s="2" customFormat="1" ht="19.5" customHeight="1">
      <c r="A211" s="6">
        <v>209</v>
      </c>
      <c r="B211" s="8" t="s">
        <v>232</v>
      </c>
      <c r="C211" s="8" t="str">
        <f>"202152912518"</f>
        <v>202152912518</v>
      </c>
      <c r="D211" s="8" t="s">
        <v>225</v>
      </c>
      <c r="E211" s="9">
        <v>63.8</v>
      </c>
    </row>
    <row r="212" spans="1:5" s="2" customFormat="1" ht="19.5" customHeight="1">
      <c r="A212" s="6">
        <v>210</v>
      </c>
      <c r="B212" s="8" t="s">
        <v>233</v>
      </c>
      <c r="C212" s="8" t="str">
        <f>"202152912505"</f>
        <v>202152912505</v>
      </c>
      <c r="D212" s="8" t="s">
        <v>225</v>
      </c>
      <c r="E212" s="9">
        <v>63.6</v>
      </c>
    </row>
    <row r="213" spans="1:5" s="2" customFormat="1" ht="19.5" customHeight="1">
      <c r="A213" s="6">
        <v>211</v>
      </c>
      <c r="B213" s="8" t="s">
        <v>234</v>
      </c>
      <c r="C213" s="8" t="str">
        <f>"202152912422"</f>
        <v>202152912422</v>
      </c>
      <c r="D213" s="8" t="s">
        <v>225</v>
      </c>
      <c r="E213" s="9">
        <v>63.3</v>
      </c>
    </row>
    <row r="214" spans="1:5" s="2" customFormat="1" ht="19.5" customHeight="1">
      <c r="A214" s="6">
        <v>212</v>
      </c>
      <c r="B214" s="8" t="s">
        <v>235</v>
      </c>
      <c r="C214" s="8" t="str">
        <f>"202152912521"</f>
        <v>202152912521</v>
      </c>
      <c r="D214" s="8" t="s">
        <v>225</v>
      </c>
      <c r="E214" s="9">
        <v>62.7</v>
      </c>
    </row>
    <row r="215" spans="1:5" s="2" customFormat="1" ht="19.5" customHeight="1">
      <c r="A215" s="6">
        <v>213</v>
      </c>
      <c r="B215" s="8" t="s">
        <v>236</v>
      </c>
      <c r="C215" s="8" t="str">
        <f>"202152912501"</f>
        <v>202152912501</v>
      </c>
      <c r="D215" s="8" t="s">
        <v>225</v>
      </c>
      <c r="E215" s="9">
        <v>62.5</v>
      </c>
    </row>
    <row r="216" spans="1:5" s="2" customFormat="1" ht="19.5" customHeight="1">
      <c r="A216" s="6">
        <v>214</v>
      </c>
      <c r="B216" s="8" t="s">
        <v>237</v>
      </c>
      <c r="C216" s="8" t="str">
        <f>"202152912601"</f>
        <v>202152912601</v>
      </c>
      <c r="D216" s="8" t="s">
        <v>225</v>
      </c>
      <c r="E216" s="9">
        <v>62</v>
      </c>
    </row>
    <row r="217" spans="1:5" s="2" customFormat="1" ht="19.5" customHeight="1">
      <c r="A217" s="6">
        <v>215</v>
      </c>
      <c r="B217" s="8" t="s">
        <v>238</v>
      </c>
      <c r="C217" s="8" t="str">
        <f>"202152912729"</f>
        <v>202152912729</v>
      </c>
      <c r="D217" s="8" t="s">
        <v>225</v>
      </c>
      <c r="E217" s="9">
        <v>62</v>
      </c>
    </row>
    <row r="218" spans="1:5" s="2" customFormat="1" ht="19.5" customHeight="1">
      <c r="A218" s="6">
        <v>216</v>
      </c>
      <c r="B218" s="8" t="s">
        <v>239</v>
      </c>
      <c r="C218" s="8" t="str">
        <f>"202152912401"</f>
        <v>202152912401</v>
      </c>
      <c r="D218" s="8" t="s">
        <v>225</v>
      </c>
      <c r="E218" s="9">
        <v>61.5</v>
      </c>
    </row>
    <row r="219" spans="1:5" s="2" customFormat="1" ht="19.5" customHeight="1">
      <c r="A219" s="6">
        <v>217</v>
      </c>
      <c r="B219" s="8" t="s">
        <v>240</v>
      </c>
      <c r="C219" s="8" t="str">
        <f>"202152912419"</f>
        <v>202152912419</v>
      </c>
      <c r="D219" s="8" t="s">
        <v>225</v>
      </c>
      <c r="E219" s="9">
        <v>61.2</v>
      </c>
    </row>
    <row r="220" spans="1:5" s="2" customFormat="1" ht="19.5" customHeight="1">
      <c r="A220" s="6">
        <v>218</v>
      </c>
      <c r="B220" s="8" t="s">
        <v>241</v>
      </c>
      <c r="C220" s="8" t="str">
        <f>"202152912823"</f>
        <v>202152912823</v>
      </c>
      <c r="D220" s="8" t="s">
        <v>225</v>
      </c>
      <c r="E220" s="9">
        <v>59.9</v>
      </c>
    </row>
    <row r="221" spans="1:5" s="2" customFormat="1" ht="19.5" customHeight="1">
      <c r="A221" s="6">
        <v>219</v>
      </c>
      <c r="B221" s="8" t="s">
        <v>242</v>
      </c>
      <c r="C221" s="8" t="str">
        <f>"202152912621"</f>
        <v>202152912621</v>
      </c>
      <c r="D221" s="8" t="s">
        <v>225</v>
      </c>
      <c r="E221" s="9">
        <v>59.3</v>
      </c>
    </row>
    <row r="222" spans="1:5" s="2" customFormat="1" ht="19.5" customHeight="1">
      <c r="A222" s="6">
        <v>220</v>
      </c>
      <c r="B222" s="8" t="s">
        <v>243</v>
      </c>
      <c r="C222" s="8" t="str">
        <f>"202152912715"</f>
        <v>202152912715</v>
      </c>
      <c r="D222" s="8" t="s">
        <v>225</v>
      </c>
      <c r="E222" s="9">
        <v>59.1</v>
      </c>
    </row>
    <row r="223" spans="1:5" s="2" customFormat="1" ht="19.5" customHeight="1">
      <c r="A223" s="6">
        <v>221</v>
      </c>
      <c r="B223" s="8" t="s">
        <v>244</v>
      </c>
      <c r="C223" s="8" t="str">
        <f>"202152912504"</f>
        <v>202152912504</v>
      </c>
      <c r="D223" s="8" t="s">
        <v>225</v>
      </c>
      <c r="E223" s="9">
        <v>59</v>
      </c>
    </row>
    <row r="224" spans="1:5" s="2" customFormat="1" ht="19.5" customHeight="1">
      <c r="A224" s="6">
        <v>222</v>
      </c>
      <c r="B224" s="8" t="s">
        <v>245</v>
      </c>
      <c r="C224" s="8" t="str">
        <f>"202152912707"</f>
        <v>202152912707</v>
      </c>
      <c r="D224" s="8" t="s">
        <v>225</v>
      </c>
      <c r="E224" s="9">
        <v>59</v>
      </c>
    </row>
    <row r="225" spans="1:5" ht="19.5" customHeight="1" hidden="1">
      <c r="A225" s="6">
        <v>2448</v>
      </c>
      <c r="B225" s="8" t="s">
        <v>246</v>
      </c>
      <c r="C225" s="8" t="str">
        <f>"202152912625"</f>
        <v>202152912625</v>
      </c>
      <c r="D225" s="10" t="s">
        <v>247</v>
      </c>
      <c r="E225" s="9">
        <v>58.9</v>
      </c>
    </row>
    <row r="226" spans="1:5" ht="19.5" customHeight="1" hidden="1">
      <c r="A226" s="6">
        <v>2449</v>
      </c>
      <c r="B226" s="8" t="s">
        <v>248</v>
      </c>
      <c r="C226" s="8" t="str">
        <f>"202152912727"</f>
        <v>202152912727</v>
      </c>
      <c r="D226" s="10" t="s">
        <v>247</v>
      </c>
      <c r="E226" s="9">
        <v>58.7</v>
      </c>
    </row>
    <row r="227" spans="1:5" ht="19.5" customHeight="1" hidden="1">
      <c r="A227" s="6">
        <v>2450</v>
      </c>
      <c r="B227" s="8" t="s">
        <v>249</v>
      </c>
      <c r="C227" s="8" t="str">
        <f>"202152912819"</f>
        <v>202152912819</v>
      </c>
      <c r="D227" s="10" t="s">
        <v>247</v>
      </c>
      <c r="E227" s="9">
        <v>58.6</v>
      </c>
    </row>
    <row r="228" spans="1:5" ht="19.5" customHeight="1" hidden="1">
      <c r="A228" s="6">
        <v>2451</v>
      </c>
      <c r="B228" s="8" t="s">
        <v>250</v>
      </c>
      <c r="C228" s="8" t="str">
        <f>"202152912706"</f>
        <v>202152912706</v>
      </c>
      <c r="D228" s="10" t="s">
        <v>247</v>
      </c>
      <c r="E228" s="9">
        <v>58.5</v>
      </c>
    </row>
    <row r="229" spans="1:5" ht="19.5" customHeight="1" hidden="1">
      <c r="A229" s="6">
        <v>2452</v>
      </c>
      <c r="B229" s="8" t="s">
        <v>251</v>
      </c>
      <c r="C229" s="8" t="str">
        <f>"202152912622"</f>
        <v>202152912622</v>
      </c>
      <c r="D229" s="10" t="s">
        <v>247</v>
      </c>
      <c r="E229" s="9">
        <v>58.3</v>
      </c>
    </row>
    <row r="230" spans="1:5" ht="19.5" customHeight="1" hidden="1">
      <c r="A230" s="6">
        <v>2453</v>
      </c>
      <c r="B230" s="8" t="s">
        <v>252</v>
      </c>
      <c r="C230" s="8" t="str">
        <f>"202152912616"</f>
        <v>202152912616</v>
      </c>
      <c r="D230" s="10" t="s">
        <v>247</v>
      </c>
      <c r="E230" s="9">
        <v>58.2</v>
      </c>
    </row>
    <row r="231" spans="1:5" ht="19.5" customHeight="1" hidden="1">
      <c r="A231" s="6">
        <v>2454</v>
      </c>
      <c r="B231" s="8" t="s">
        <v>253</v>
      </c>
      <c r="C231" s="8" t="str">
        <f>"202152912525"</f>
        <v>202152912525</v>
      </c>
      <c r="D231" s="10" t="s">
        <v>247</v>
      </c>
      <c r="E231" s="9">
        <v>58.1</v>
      </c>
    </row>
    <row r="232" spans="1:5" ht="19.5" customHeight="1" hidden="1">
      <c r="A232" s="6">
        <v>2455</v>
      </c>
      <c r="B232" s="8" t="s">
        <v>254</v>
      </c>
      <c r="C232" s="8" t="str">
        <f>"202152912517"</f>
        <v>202152912517</v>
      </c>
      <c r="D232" s="10" t="s">
        <v>247</v>
      </c>
      <c r="E232" s="9">
        <v>57.8</v>
      </c>
    </row>
    <row r="233" spans="1:5" ht="19.5" customHeight="1" hidden="1">
      <c r="A233" s="6">
        <v>2456</v>
      </c>
      <c r="B233" s="8" t="s">
        <v>255</v>
      </c>
      <c r="C233" s="8" t="str">
        <f>"202152912516"</f>
        <v>202152912516</v>
      </c>
      <c r="D233" s="10" t="s">
        <v>247</v>
      </c>
      <c r="E233" s="9">
        <v>57.6</v>
      </c>
    </row>
    <row r="234" spans="1:5" ht="19.5" customHeight="1" hidden="1">
      <c r="A234" s="6">
        <v>2457</v>
      </c>
      <c r="B234" s="8" t="s">
        <v>256</v>
      </c>
      <c r="C234" s="8" t="str">
        <f>"202152912630"</f>
        <v>202152912630</v>
      </c>
      <c r="D234" s="10" t="s">
        <v>247</v>
      </c>
      <c r="E234" s="9">
        <v>57.6</v>
      </c>
    </row>
    <row r="235" spans="1:5" ht="19.5" customHeight="1" hidden="1">
      <c r="A235" s="6">
        <v>2458</v>
      </c>
      <c r="B235" s="8" t="s">
        <v>257</v>
      </c>
      <c r="C235" s="8" t="str">
        <f>"202152912821"</f>
        <v>202152912821</v>
      </c>
      <c r="D235" s="10" t="s">
        <v>247</v>
      </c>
      <c r="E235" s="9">
        <v>57.6</v>
      </c>
    </row>
    <row r="236" spans="1:5" ht="19.5" customHeight="1" hidden="1">
      <c r="A236" s="6">
        <v>2459</v>
      </c>
      <c r="B236" s="8" t="s">
        <v>258</v>
      </c>
      <c r="C236" s="8" t="str">
        <f>"202152912606"</f>
        <v>202152912606</v>
      </c>
      <c r="D236" s="10" t="s">
        <v>247</v>
      </c>
      <c r="E236" s="9">
        <v>57</v>
      </c>
    </row>
    <row r="237" spans="1:5" ht="19.5" customHeight="1" hidden="1">
      <c r="A237" s="6">
        <v>2460</v>
      </c>
      <c r="B237" s="8" t="s">
        <v>259</v>
      </c>
      <c r="C237" s="8" t="str">
        <f>"202152912703"</f>
        <v>202152912703</v>
      </c>
      <c r="D237" s="10" t="s">
        <v>247</v>
      </c>
      <c r="E237" s="9">
        <v>56.7</v>
      </c>
    </row>
    <row r="238" spans="1:5" ht="19.5" customHeight="1" hidden="1">
      <c r="A238" s="6">
        <v>2461</v>
      </c>
      <c r="B238" s="8" t="s">
        <v>260</v>
      </c>
      <c r="C238" s="8" t="str">
        <f>"202152912509"</f>
        <v>202152912509</v>
      </c>
      <c r="D238" s="10" t="s">
        <v>247</v>
      </c>
      <c r="E238" s="9">
        <v>56.4</v>
      </c>
    </row>
    <row r="239" spans="1:5" ht="19.5" customHeight="1" hidden="1">
      <c r="A239" s="6">
        <v>2462</v>
      </c>
      <c r="B239" s="8" t="s">
        <v>261</v>
      </c>
      <c r="C239" s="8" t="str">
        <f>"202152912623"</f>
        <v>202152912623</v>
      </c>
      <c r="D239" s="10" t="s">
        <v>247</v>
      </c>
      <c r="E239" s="9">
        <v>55.9</v>
      </c>
    </row>
    <row r="240" spans="1:5" ht="19.5" customHeight="1" hidden="1">
      <c r="A240" s="6">
        <v>2463</v>
      </c>
      <c r="B240" s="8" t="s">
        <v>262</v>
      </c>
      <c r="C240" s="8" t="str">
        <f>"202152912624"</f>
        <v>202152912624</v>
      </c>
      <c r="D240" s="10" t="s">
        <v>247</v>
      </c>
      <c r="E240" s="9">
        <v>55.9</v>
      </c>
    </row>
    <row r="241" spans="1:5" ht="19.5" customHeight="1" hidden="1">
      <c r="A241" s="6">
        <v>2464</v>
      </c>
      <c r="B241" s="8" t="s">
        <v>263</v>
      </c>
      <c r="C241" s="8" t="str">
        <f>"202152912424"</f>
        <v>202152912424</v>
      </c>
      <c r="D241" s="10" t="s">
        <v>247</v>
      </c>
      <c r="E241" s="9">
        <v>55.5</v>
      </c>
    </row>
    <row r="242" spans="1:5" ht="19.5" customHeight="1" hidden="1">
      <c r="A242" s="6">
        <v>2465</v>
      </c>
      <c r="B242" s="8" t="s">
        <v>264</v>
      </c>
      <c r="C242" s="8" t="str">
        <f>"202152912413"</f>
        <v>202152912413</v>
      </c>
      <c r="D242" s="10" t="s">
        <v>247</v>
      </c>
      <c r="E242" s="9">
        <v>55.4</v>
      </c>
    </row>
    <row r="243" spans="1:5" ht="19.5" customHeight="1" hidden="1">
      <c r="A243" s="6">
        <v>2466</v>
      </c>
      <c r="B243" s="8" t="s">
        <v>265</v>
      </c>
      <c r="C243" s="8" t="str">
        <f>"202152912714"</f>
        <v>202152912714</v>
      </c>
      <c r="D243" s="10" t="s">
        <v>247</v>
      </c>
      <c r="E243" s="9">
        <v>55.2</v>
      </c>
    </row>
    <row r="244" spans="1:5" ht="19.5" customHeight="1" hidden="1">
      <c r="A244" s="6">
        <v>2467</v>
      </c>
      <c r="B244" s="8" t="s">
        <v>266</v>
      </c>
      <c r="C244" s="8" t="str">
        <f>"202152912508"</f>
        <v>202152912508</v>
      </c>
      <c r="D244" s="10" t="s">
        <v>247</v>
      </c>
      <c r="E244" s="9">
        <v>55.1</v>
      </c>
    </row>
    <row r="245" spans="1:5" ht="19.5" customHeight="1" hidden="1">
      <c r="A245" s="6">
        <v>2468</v>
      </c>
      <c r="B245" s="8" t="s">
        <v>267</v>
      </c>
      <c r="C245" s="8" t="str">
        <f>"202152912605"</f>
        <v>202152912605</v>
      </c>
      <c r="D245" s="10" t="s">
        <v>247</v>
      </c>
      <c r="E245" s="9">
        <v>55</v>
      </c>
    </row>
    <row r="246" spans="1:5" ht="19.5" customHeight="1" hidden="1">
      <c r="A246" s="6">
        <v>2469</v>
      </c>
      <c r="B246" s="8" t="s">
        <v>268</v>
      </c>
      <c r="C246" s="8" t="str">
        <f>"202152912511"</f>
        <v>202152912511</v>
      </c>
      <c r="D246" s="10" t="s">
        <v>247</v>
      </c>
      <c r="E246" s="9">
        <v>54.9</v>
      </c>
    </row>
    <row r="247" spans="1:5" ht="19.5" customHeight="1" hidden="1">
      <c r="A247" s="6">
        <v>2470</v>
      </c>
      <c r="B247" s="8" t="s">
        <v>269</v>
      </c>
      <c r="C247" s="8" t="str">
        <f>"202152912712"</f>
        <v>202152912712</v>
      </c>
      <c r="D247" s="10" t="s">
        <v>247</v>
      </c>
      <c r="E247" s="9">
        <v>54.5</v>
      </c>
    </row>
    <row r="248" spans="1:5" ht="19.5" customHeight="1" hidden="1">
      <c r="A248" s="6">
        <v>2471</v>
      </c>
      <c r="B248" s="8" t="s">
        <v>270</v>
      </c>
      <c r="C248" s="8" t="str">
        <f>"202152912425"</f>
        <v>202152912425</v>
      </c>
      <c r="D248" s="10" t="s">
        <v>247</v>
      </c>
      <c r="E248" s="9">
        <v>54.3</v>
      </c>
    </row>
    <row r="249" spans="1:5" ht="19.5" customHeight="1" hidden="1">
      <c r="A249" s="6">
        <v>2472</v>
      </c>
      <c r="B249" s="8" t="s">
        <v>271</v>
      </c>
      <c r="C249" s="8" t="str">
        <f>"202152912820"</f>
        <v>202152912820</v>
      </c>
      <c r="D249" s="10" t="s">
        <v>247</v>
      </c>
      <c r="E249" s="9">
        <v>54.3</v>
      </c>
    </row>
    <row r="250" spans="1:5" ht="19.5" customHeight="1" hidden="1">
      <c r="A250" s="6">
        <v>2473</v>
      </c>
      <c r="B250" s="8" t="s">
        <v>272</v>
      </c>
      <c r="C250" s="8" t="str">
        <f>"202152912711"</f>
        <v>202152912711</v>
      </c>
      <c r="D250" s="10" t="s">
        <v>247</v>
      </c>
      <c r="E250" s="9">
        <v>54.1</v>
      </c>
    </row>
    <row r="251" spans="1:5" ht="19.5" customHeight="1" hidden="1">
      <c r="A251" s="6">
        <v>2474</v>
      </c>
      <c r="B251" s="8" t="s">
        <v>273</v>
      </c>
      <c r="C251" s="8" t="str">
        <f>"202152912809"</f>
        <v>202152912809</v>
      </c>
      <c r="D251" s="10" t="s">
        <v>247</v>
      </c>
      <c r="E251" s="9">
        <v>53.9</v>
      </c>
    </row>
    <row r="252" spans="1:5" ht="19.5" customHeight="1" hidden="1">
      <c r="A252" s="6">
        <v>2475</v>
      </c>
      <c r="B252" s="8" t="s">
        <v>274</v>
      </c>
      <c r="C252" s="8" t="str">
        <f>"202152912507"</f>
        <v>202152912507</v>
      </c>
      <c r="D252" s="10" t="s">
        <v>247</v>
      </c>
      <c r="E252" s="9">
        <v>53.7</v>
      </c>
    </row>
    <row r="253" spans="1:5" ht="19.5" customHeight="1" hidden="1">
      <c r="A253" s="6">
        <v>2476</v>
      </c>
      <c r="B253" s="8" t="s">
        <v>275</v>
      </c>
      <c r="C253" s="8" t="str">
        <f>"202152912421"</f>
        <v>202152912421</v>
      </c>
      <c r="D253" s="10" t="s">
        <v>247</v>
      </c>
      <c r="E253" s="9">
        <v>53.6</v>
      </c>
    </row>
    <row r="254" spans="1:5" ht="19.5" customHeight="1" hidden="1">
      <c r="A254" s="6">
        <v>2477</v>
      </c>
      <c r="B254" s="8" t="s">
        <v>276</v>
      </c>
      <c r="C254" s="8" t="str">
        <f>"202152912410"</f>
        <v>202152912410</v>
      </c>
      <c r="D254" s="10" t="s">
        <v>247</v>
      </c>
      <c r="E254" s="9">
        <v>53.5</v>
      </c>
    </row>
    <row r="255" spans="1:5" ht="19.5" customHeight="1" hidden="1">
      <c r="A255" s="6">
        <v>2478</v>
      </c>
      <c r="B255" s="8" t="s">
        <v>277</v>
      </c>
      <c r="C255" s="8" t="str">
        <f>"202152912607"</f>
        <v>202152912607</v>
      </c>
      <c r="D255" s="10" t="s">
        <v>247</v>
      </c>
      <c r="E255" s="9">
        <v>53.3</v>
      </c>
    </row>
    <row r="256" spans="1:5" ht="19.5" customHeight="1" hidden="1">
      <c r="A256" s="6">
        <v>2479</v>
      </c>
      <c r="B256" s="8" t="s">
        <v>278</v>
      </c>
      <c r="C256" s="8" t="str">
        <f>"202152912730"</f>
        <v>202152912730</v>
      </c>
      <c r="D256" s="10" t="s">
        <v>247</v>
      </c>
      <c r="E256" s="9">
        <v>52.7</v>
      </c>
    </row>
    <row r="257" spans="1:5" ht="19.5" customHeight="1" hidden="1">
      <c r="A257" s="6">
        <v>2480</v>
      </c>
      <c r="B257" s="8" t="s">
        <v>279</v>
      </c>
      <c r="C257" s="8" t="str">
        <f>"202152912430"</f>
        <v>202152912430</v>
      </c>
      <c r="D257" s="10" t="s">
        <v>247</v>
      </c>
      <c r="E257" s="9">
        <v>52.4</v>
      </c>
    </row>
    <row r="258" spans="1:5" ht="19.5" customHeight="1" hidden="1">
      <c r="A258" s="6">
        <v>2481</v>
      </c>
      <c r="B258" s="8" t="s">
        <v>280</v>
      </c>
      <c r="C258" s="8" t="str">
        <f>"202152912415"</f>
        <v>202152912415</v>
      </c>
      <c r="D258" s="10" t="s">
        <v>247</v>
      </c>
      <c r="E258" s="9">
        <v>52.1</v>
      </c>
    </row>
    <row r="259" spans="1:5" ht="19.5" customHeight="1" hidden="1">
      <c r="A259" s="6">
        <v>2482</v>
      </c>
      <c r="B259" s="8" t="s">
        <v>281</v>
      </c>
      <c r="C259" s="8" t="str">
        <f>"202152912721"</f>
        <v>202152912721</v>
      </c>
      <c r="D259" s="10" t="s">
        <v>247</v>
      </c>
      <c r="E259" s="9">
        <v>52</v>
      </c>
    </row>
    <row r="260" spans="1:5" ht="19.5" customHeight="1" hidden="1">
      <c r="A260" s="6">
        <v>2483</v>
      </c>
      <c r="B260" s="8" t="s">
        <v>282</v>
      </c>
      <c r="C260" s="8" t="str">
        <f>"202152912808"</f>
        <v>202152912808</v>
      </c>
      <c r="D260" s="10" t="s">
        <v>247</v>
      </c>
      <c r="E260" s="9">
        <v>52</v>
      </c>
    </row>
    <row r="261" spans="1:5" ht="19.5" customHeight="1" hidden="1">
      <c r="A261" s="6">
        <v>2484</v>
      </c>
      <c r="B261" s="8" t="s">
        <v>283</v>
      </c>
      <c r="C261" s="8" t="str">
        <f>"202152912817"</f>
        <v>202152912817</v>
      </c>
      <c r="D261" s="10" t="s">
        <v>247</v>
      </c>
      <c r="E261" s="9">
        <v>51.9</v>
      </c>
    </row>
    <row r="262" spans="1:5" ht="19.5" customHeight="1" hidden="1">
      <c r="A262" s="6">
        <v>2485</v>
      </c>
      <c r="B262" s="8" t="s">
        <v>284</v>
      </c>
      <c r="C262" s="8" t="str">
        <f>"202152912414"</f>
        <v>202152912414</v>
      </c>
      <c r="D262" s="10" t="s">
        <v>247</v>
      </c>
      <c r="E262" s="9">
        <v>51.8</v>
      </c>
    </row>
    <row r="263" spans="1:5" ht="19.5" customHeight="1" hidden="1">
      <c r="A263" s="6">
        <v>2486</v>
      </c>
      <c r="B263" s="8" t="s">
        <v>285</v>
      </c>
      <c r="C263" s="8" t="str">
        <f>"202152912603"</f>
        <v>202152912603</v>
      </c>
      <c r="D263" s="10" t="s">
        <v>247</v>
      </c>
      <c r="E263" s="9">
        <v>51.7</v>
      </c>
    </row>
    <row r="264" spans="1:5" ht="19.5" customHeight="1" hidden="1">
      <c r="A264" s="6">
        <v>2487</v>
      </c>
      <c r="B264" s="8" t="s">
        <v>286</v>
      </c>
      <c r="C264" s="8" t="str">
        <f>"202152912613"</f>
        <v>202152912613</v>
      </c>
      <c r="D264" s="10" t="s">
        <v>247</v>
      </c>
      <c r="E264" s="9">
        <v>51.5</v>
      </c>
    </row>
    <row r="265" spans="1:5" ht="19.5" customHeight="1" hidden="1">
      <c r="A265" s="6">
        <v>2488</v>
      </c>
      <c r="B265" s="8" t="s">
        <v>287</v>
      </c>
      <c r="C265" s="8" t="str">
        <f>"202152912804"</f>
        <v>202152912804</v>
      </c>
      <c r="D265" s="10" t="s">
        <v>247</v>
      </c>
      <c r="E265" s="9">
        <v>51.3</v>
      </c>
    </row>
    <row r="266" spans="1:5" ht="19.5" customHeight="1" hidden="1">
      <c r="A266" s="6">
        <v>2489</v>
      </c>
      <c r="B266" s="8" t="s">
        <v>288</v>
      </c>
      <c r="C266" s="8" t="str">
        <f>"202152912408"</f>
        <v>202152912408</v>
      </c>
      <c r="D266" s="10" t="s">
        <v>247</v>
      </c>
      <c r="E266" s="9">
        <v>50.9</v>
      </c>
    </row>
    <row r="267" spans="1:5" ht="19.5" customHeight="1" hidden="1">
      <c r="A267" s="6">
        <v>2490</v>
      </c>
      <c r="B267" s="8" t="s">
        <v>289</v>
      </c>
      <c r="C267" s="8" t="str">
        <f>"202152912523"</f>
        <v>202152912523</v>
      </c>
      <c r="D267" s="10" t="s">
        <v>247</v>
      </c>
      <c r="E267" s="9">
        <v>50.9</v>
      </c>
    </row>
    <row r="268" spans="1:5" ht="19.5" customHeight="1" hidden="1">
      <c r="A268" s="6">
        <v>2491</v>
      </c>
      <c r="B268" s="8" t="s">
        <v>290</v>
      </c>
      <c r="C268" s="8" t="str">
        <f>"202152912803"</f>
        <v>202152912803</v>
      </c>
      <c r="D268" s="10" t="s">
        <v>247</v>
      </c>
      <c r="E268" s="9">
        <v>50.6</v>
      </c>
    </row>
    <row r="269" spans="1:5" ht="19.5" customHeight="1" hidden="1">
      <c r="A269" s="6">
        <v>2492</v>
      </c>
      <c r="B269" s="8" t="s">
        <v>291</v>
      </c>
      <c r="C269" s="8" t="str">
        <f>"202152912814"</f>
        <v>202152912814</v>
      </c>
      <c r="D269" s="10" t="s">
        <v>247</v>
      </c>
      <c r="E269" s="9">
        <v>49.7</v>
      </c>
    </row>
    <row r="270" spans="1:5" ht="19.5" customHeight="1" hidden="1">
      <c r="A270" s="6">
        <v>2493</v>
      </c>
      <c r="B270" s="8" t="s">
        <v>292</v>
      </c>
      <c r="C270" s="8" t="str">
        <f>"202152912426"</f>
        <v>202152912426</v>
      </c>
      <c r="D270" s="10" t="s">
        <v>247</v>
      </c>
      <c r="E270" s="9">
        <v>49.6</v>
      </c>
    </row>
    <row r="271" spans="1:5" ht="19.5" customHeight="1" hidden="1">
      <c r="A271" s="6">
        <v>2494</v>
      </c>
      <c r="B271" s="8" t="s">
        <v>293</v>
      </c>
      <c r="C271" s="8" t="str">
        <f>"202152912530"</f>
        <v>202152912530</v>
      </c>
      <c r="D271" s="10" t="s">
        <v>247</v>
      </c>
      <c r="E271" s="9">
        <v>48.9</v>
      </c>
    </row>
    <row r="272" spans="1:5" ht="19.5" customHeight="1" hidden="1">
      <c r="A272" s="6">
        <v>2495</v>
      </c>
      <c r="B272" s="8" t="s">
        <v>294</v>
      </c>
      <c r="C272" s="8" t="str">
        <f>"202152912411"</f>
        <v>202152912411</v>
      </c>
      <c r="D272" s="10" t="s">
        <v>247</v>
      </c>
      <c r="E272" s="9">
        <v>48.8</v>
      </c>
    </row>
    <row r="273" spans="1:5" ht="19.5" customHeight="1" hidden="1">
      <c r="A273" s="6">
        <v>2496</v>
      </c>
      <c r="B273" s="8" t="s">
        <v>295</v>
      </c>
      <c r="C273" s="8" t="str">
        <f>"202152912704"</f>
        <v>202152912704</v>
      </c>
      <c r="D273" s="10" t="s">
        <v>247</v>
      </c>
      <c r="E273" s="9">
        <v>48.6</v>
      </c>
    </row>
    <row r="274" spans="1:5" ht="19.5" customHeight="1" hidden="1">
      <c r="A274" s="6">
        <v>2497</v>
      </c>
      <c r="B274" s="8" t="s">
        <v>296</v>
      </c>
      <c r="C274" s="8" t="str">
        <f>"202152912528"</f>
        <v>202152912528</v>
      </c>
      <c r="D274" s="10" t="s">
        <v>247</v>
      </c>
      <c r="E274" s="9">
        <v>48.5</v>
      </c>
    </row>
    <row r="275" spans="1:5" ht="19.5" customHeight="1" hidden="1">
      <c r="A275" s="6">
        <v>2498</v>
      </c>
      <c r="B275" s="8" t="s">
        <v>297</v>
      </c>
      <c r="C275" s="8" t="str">
        <f>"202152912726"</f>
        <v>202152912726</v>
      </c>
      <c r="D275" s="10" t="s">
        <v>247</v>
      </c>
      <c r="E275" s="9">
        <v>48.4</v>
      </c>
    </row>
    <row r="276" spans="1:5" ht="19.5" customHeight="1" hidden="1">
      <c r="A276" s="6">
        <v>2499</v>
      </c>
      <c r="B276" s="8" t="s">
        <v>298</v>
      </c>
      <c r="C276" s="8" t="str">
        <f>"202152912708"</f>
        <v>202152912708</v>
      </c>
      <c r="D276" s="10" t="s">
        <v>247</v>
      </c>
      <c r="E276" s="9">
        <v>48.3</v>
      </c>
    </row>
    <row r="277" spans="1:5" ht="19.5" customHeight="1" hidden="1">
      <c r="A277" s="6">
        <v>2500</v>
      </c>
      <c r="B277" s="8" t="s">
        <v>299</v>
      </c>
      <c r="C277" s="8" t="str">
        <f>"202152912510"</f>
        <v>202152912510</v>
      </c>
      <c r="D277" s="10" t="s">
        <v>247</v>
      </c>
      <c r="E277" s="9">
        <v>47.8</v>
      </c>
    </row>
    <row r="278" spans="1:5" ht="19.5" customHeight="1" hidden="1">
      <c r="A278" s="6">
        <v>2501</v>
      </c>
      <c r="B278" s="8" t="s">
        <v>300</v>
      </c>
      <c r="C278" s="8" t="str">
        <f>"202152912409"</f>
        <v>202152912409</v>
      </c>
      <c r="D278" s="10" t="s">
        <v>247</v>
      </c>
      <c r="E278" s="9">
        <v>47.7</v>
      </c>
    </row>
    <row r="279" spans="1:5" ht="19.5" customHeight="1" hidden="1">
      <c r="A279" s="6">
        <v>2502</v>
      </c>
      <c r="B279" s="8" t="s">
        <v>301</v>
      </c>
      <c r="C279" s="8" t="str">
        <f>"202152912522"</f>
        <v>202152912522</v>
      </c>
      <c r="D279" s="10" t="s">
        <v>247</v>
      </c>
      <c r="E279" s="9">
        <v>47.7</v>
      </c>
    </row>
    <row r="280" spans="1:5" ht="19.5" customHeight="1" hidden="1">
      <c r="A280" s="6">
        <v>2503</v>
      </c>
      <c r="B280" s="8" t="s">
        <v>302</v>
      </c>
      <c r="C280" s="8" t="str">
        <f>"202152912722"</f>
        <v>202152912722</v>
      </c>
      <c r="D280" s="10" t="s">
        <v>247</v>
      </c>
      <c r="E280" s="9">
        <v>47.7</v>
      </c>
    </row>
    <row r="281" spans="1:5" ht="19.5" customHeight="1" hidden="1">
      <c r="A281" s="6">
        <v>2504</v>
      </c>
      <c r="B281" s="8" t="s">
        <v>303</v>
      </c>
      <c r="C281" s="8" t="str">
        <f>"202152912813"</f>
        <v>202152912813</v>
      </c>
      <c r="D281" s="10" t="s">
        <v>247</v>
      </c>
      <c r="E281" s="9">
        <v>47.4</v>
      </c>
    </row>
    <row r="282" spans="1:5" ht="19.5" customHeight="1" hidden="1">
      <c r="A282" s="6">
        <v>2505</v>
      </c>
      <c r="B282" s="8" t="s">
        <v>304</v>
      </c>
      <c r="C282" s="8" t="str">
        <f>"202152912720"</f>
        <v>202152912720</v>
      </c>
      <c r="D282" s="10" t="s">
        <v>247</v>
      </c>
      <c r="E282" s="9">
        <v>47.1</v>
      </c>
    </row>
    <row r="283" spans="1:5" ht="19.5" customHeight="1" hidden="1">
      <c r="A283" s="6">
        <v>2506</v>
      </c>
      <c r="B283" s="8" t="s">
        <v>305</v>
      </c>
      <c r="C283" s="8" t="str">
        <f>"202152912822"</f>
        <v>202152912822</v>
      </c>
      <c r="D283" s="10" t="s">
        <v>247</v>
      </c>
      <c r="E283" s="9">
        <v>47</v>
      </c>
    </row>
    <row r="284" spans="1:5" ht="19.5" customHeight="1" hidden="1">
      <c r="A284" s="6">
        <v>2507</v>
      </c>
      <c r="B284" s="8" t="s">
        <v>306</v>
      </c>
      <c r="C284" s="8" t="str">
        <f>"202152912412"</f>
        <v>202152912412</v>
      </c>
      <c r="D284" s="10" t="s">
        <v>247</v>
      </c>
      <c r="E284" s="9">
        <v>46.9</v>
      </c>
    </row>
    <row r="285" spans="1:5" ht="19.5" customHeight="1" hidden="1">
      <c r="A285" s="6">
        <v>2508</v>
      </c>
      <c r="B285" s="8" t="s">
        <v>307</v>
      </c>
      <c r="C285" s="8" t="str">
        <f>"202152912604"</f>
        <v>202152912604</v>
      </c>
      <c r="D285" s="10" t="s">
        <v>247</v>
      </c>
      <c r="E285" s="9">
        <v>46.4</v>
      </c>
    </row>
    <row r="286" spans="1:5" ht="19.5" customHeight="1" hidden="1">
      <c r="A286" s="6">
        <v>2509</v>
      </c>
      <c r="B286" s="8" t="s">
        <v>308</v>
      </c>
      <c r="C286" s="8" t="str">
        <f>"202152912816"</f>
        <v>202152912816</v>
      </c>
      <c r="D286" s="10" t="s">
        <v>247</v>
      </c>
      <c r="E286" s="9">
        <v>44.9</v>
      </c>
    </row>
    <row r="287" spans="1:5" ht="19.5" customHeight="1" hidden="1">
      <c r="A287" s="6">
        <v>2510</v>
      </c>
      <c r="B287" s="8" t="s">
        <v>309</v>
      </c>
      <c r="C287" s="8" t="str">
        <f>"202152912628"</f>
        <v>202152912628</v>
      </c>
      <c r="D287" s="10" t="s">
        <v>247</v>
      </c>
      <c r="E287" s="9">
        <v>44.2</v>
      </c>
    </row>
    <row r="288" spans="1:5" ht="19.5" customHeight="1" hidden="1">
      <c r="A288" s="6">
        <v>2511</v>
      </c>
      <c r="B288" s="8" t="s">
        <v>310</v>
      </c>
      <c r="C288" s="8" t="str">
        <f>"202152912405"</f>
        <v>202152912405</v>
      </c>
      <c r="D288" s="10" t="s">
        <v>247</v>
      </c>
      <c r="E288" s="9">
        <v>43.5</v>
      </c>
    </row>
    <row r="289" spans="1:5" ht="19.5" customHeight="1" hidden="1">
      <c r="A289" s="6">
        <v>2512</v>
      </c>
      <c r="B289" s="8" t="s">
        <v>311</v>
      </c>
      <c r="C289" s="8" t="str">
        <f>"202152912709"</f>
        <v>202152912709</v>
      </c>
      <c r="D289" s="10" t="s">
        <v>247</v>
      </c>
      <c r="E289" s="9">
        <v>43.2</v>
      </c>
    </row>
    <row r="290" spans="1:5" ht="19.5" customHeight="1" hidden="1">
      <c r="A290" s="6">
        <v>2513</v>
      </c>
      <c r="B290" s="8" t="s">
        <v>312</v>
      </c>
      <c r="C290" s="8" t="str">
        <f>"202152912416"</f>
        <v>202152912416</v>
      </c>
      <c r="D290" s="10" t="s">
        <v>247</v>
      </c>
      <c r="E290" s="9">
        <v>42.9</v>
      </c>
    </row>
    <row r="291" spans="1:5" ht="19.5" customHeight="1" hidden="1">
      <c r="A291" s="6">
        <v>2514</v>
      </c>
      <c r="B291" s="8" t="s">
        <v>313</v>
      </c>
      <c r="C291" s="8" t="str">
        <f>"202152912429"</f>
        <v>202152912429</v>
      </c>
      <c r="D291" s="10" t="s">
        <v>247</v>
      </c>
      <c r="E291" s="9">
        <v>42.8</v>
      </c>
    </row>
    <row r="292" spans="1:5" ht="19.5" customHeight="1" hidden="1">
      <c r="A292" s="6">
        <v>2515</v>
      </c>
      <c r="B292" s="8" t="s">
        <v>314</v>
      </c>
      <c r="C292" s="8" t="str">
        <f>"202152912515"</f>
        <v>202152912515</v>
      </c>
      <c r="D292" s="10" t="s">
        <v>247</v>
      </c>
      <c r="E292" s="9">
        <v>41.8</v>
      </c>
    </row>
    <row r="293" spans="1:5" ht="19.5" customHeight="1" hidden="1">
      <c r="A293" s="6">
        <v>2516</v>
      </c>
      <c r="B293" s="8" t="s">
        <v>315</v>
      </c>
      <c r="C293" s="8" t="str">
        <f>"202152912718"</f>
        <v>202152912718</v>
      </c>
      <c r="D293" s="10" t="s">
        <v>247</v>
      </c>
      <c r="E293" s="9">
        <v>41.8</v>
      </c>
    </row>
    <row r="294" spans="1:5" ht="19.5" customHeight="1" hidden="1">
      <c r="A294" s="6">
        <v>2517</v>
      </c>
      <c r="B294" s="8" t="s">
        <v>316</v>
      </c>
      <c r="C294" s="8" t="str">
        <f>"202152912527"</f>
        <v>202152912527</v>
      </c>
      <c r="D294" s="10" t="s">
        <v>247</v>
      </c>
      <c r="E294" s="9">
        <v>40.5</v>
      </c>
    </row>
    <row r="295" spans="1:5" ht="19.5" customHeight="1" hidden="1">
      <c r="A295" s="6">
        <v>2518</v>
      </c>
      <c r="B295" s="8" t="s">
        <v>317</v>
      </c>
      <c r="C295" s="8" t="str">
        <f>"202152912615"</f>
        <v>202152912615</v>
      </c>
      <c r="D295" s="10" t="s">
        <v>247</v>
      </c>
      <c r="E295" s="9">
        <v>39.1</v>
      </c>
    </row>
    <row r="296" spans="1:5" ht="19.5" customHeight="1" hidden="1">
      <c r="A296" s="6">
        <v>2519</v>
      </c>
      <c r="B296" s="8" t="s">
        <v>318</v>
      </c>
      <c r="C296" s="8" t="str">
        <f>"202152912503"</f>
        <v>202152912503</v>
      </c>
      <c r="D296" s="10" t="s">
        <v>247</v>
      </c>
      <c r="E296" s="9">
        <v>36.1</v>
      </c>
    </row>
    <row r="297" spans="1:5" ht="19.5" customHeight="1" hidden="1">
      <c r="A297" s="6">
        <v>2520</v>
      </c>
      <c r="B297" s="8" t="s">
        <v>319</v>
      </c>
      <c r="C297" s="8" t="str">
        <f>"202152912617"</f>
        <v>202152912617</v>
      </c>
      <c r="D297" s="10" t="s">
        <v>247</v>
      </c>
      <c r="E297" s="9">
        <v>33.1</v>
      </c>
    </row>
    <row r="298" spans="1:5" ht="19.5" customHeight="1" hidden="1">
      <c r="A298" s="6">
        <v>2521</v>
      </c>
      <c r="B298" s="8" t="s">
        <v>320</v>
      </c>
      <c r="C298" s="8" t="str">
        <f>"202152912723"</f>
        <v>202152912723</v>
      </c>
      <c r="D298" s="10" t="s">
        <v>247</v>
      </c>
      <c r="E298" s="9">
        <v>30.7</v>
      </c>
    </row>
  </sheetData>
  <sheetProtection/>
  <autoFilter ref="A2:E298"/>
  <mergeCells count="1">
    <mergeCell ref="A1:E1"/>
  </mergeCells>
  <printOptions horizontalCentered="1"/>
  <pageMargins left="0.4722222222222222" right="0.4722222222222222" top="0.7083333333333334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Hmz</cp:lastModifiedBy>
  <dcterms:created xsi:type="dcterms:W3CDTF">2021-05-30T09:07:47Z</dcterms:created>
  <dcterms:modified xsi:type="dcterms:W3CDTF">2021-06-07T08:59:46Z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1BCBFF3516144EE38DCC087C1B76A62D</vt:lpwstr>
  </property>
  <property fmtid="{D5CDD505-2E9C-101B-9397-08002B2CF9AE}" pid="4" name="KSOProductBuildV">
    <vt:lpwstr>2052-11.8.2.8411</vt:lpwstr>
  </property>
  <property fmtid="{D5CDD505-2E9C-101B-9397-08002B2CF9AE}" pid="5" name="KSOReadingLayo">
    <vt:bool>true</vt:bool>
  </property>
</Properties>
</file>